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76C37DA5-5ADC-4EEC-8237-5E19EDD76594}" xr6:coauthVersionLast="44" xr6:coauthVersionMax="44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5" l="1"/>
  <c r="R19" i="3" l="1"/>
  <c r="U19" i="3"/>
  <c r="V19" i="3" l="1"/>
  <c r="W19" i="3"/>
  <c r="I19" i="3"/>
  <c r="P19" i="3"/>
  <c r="Z19" i="3"/>
  <c r="R13" i="5" l="1"/>
  <c r="N18" i="3"/>
  <c r="X18" i="3"/>
  <c r="AB16" i="3"/>
  <c r="AB17" i="3"/>
  <c r="AA19" i="3"/>
  <c r="Y19" i="3"/>
  <c r="Q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X13" i="5"/>
  <c r="X15" i="5" s="1"/>
  <c r="W15" i="5"/>
  <c r="S15" i="5"/>
  <c r="Q15" i="5"/>
  <c r="P15" i="5"/>
  <c r="G13" i="5"/>
  <c r="F15" i="5"/>
  <c r="E15" i="5"/>
  <c r="D15" i="5"/>
  <c r="C15" i="5"/>
  <c r="T15" i="5" l="1"/>
  <c r="Y11" i="5"/>
  <c r="X19" i="3"/>
  <c r="G15" i="5"/>
  <c r="N19" i="3"/>
  <c r="T19" i="3"/>
  <c r="R15" i="5"/>
  <c r="AB18" i="3"/>
  <c r="AB19" i="3" s="1"/>
  <c r="Y13" i="5"/>
  <c r="Y15" i="5" l="1"/>
</calcChain>
</file>

<file path=xl/sharedStrings.xml><?xml version="1.0" encoding="utf-8"?>
<sst xmlns="http://schemas.openxmlformats.org/spreadsheetml/2006/main" count="434" uniqueCount="218">
  <si>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</si>
  <si>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</si>
  <si>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</si>
  <si>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</si>
  <si>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</si>
  <si>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</si>
  <si>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</si>
  <si>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</si>
  <si>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</si>
  <si>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</si>
  <si>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</si>
  <si>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</si>
  <si>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</si>
  <si>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</si>
  <si>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</si>
  <si>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</si>
  <si>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</si>
  <si>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</si>
  <si>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</si>
  <si>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</si>
  <si>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</si>
  <si>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</si>
  <si>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</si>
  <si>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</si>
  <si>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</si>
  <si>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</si>
  <si>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</si>
  <si>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</si>
  <si>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</si>
  <si>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</si>
  <si>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</si>
  <si>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</si>
  <si>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</si>
  <si>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</si>
  <si>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</si>
  <si>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</si>
  <si>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</si>
  <si>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</si>
  <si>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</si>
  <si>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</si>
  <si>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</si>
  <si>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</si>
  <si>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</si>
  <si>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</si>
  <si>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</si>
  <si>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</si>
  <si>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</si>
  <si>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</si>
  <si>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</si>
  <si>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</si>
  <si>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</si>
  <si>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</si>
  <si>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</si>
  <si>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</si>
  <si>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</si>
  <si>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</si>
  <si>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</si>
  <si>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</si>
  <si>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</si>
  <si>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</si>
  <si>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</si>
  <si>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</si>
  <si>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</si>
  <si>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</si>
  <si>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</si>
  <si>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</si>
  <si>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</si>
  <si>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</si>
  <si>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</si>
  <si>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</si>
  <si>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</si>
  <si>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</si>
  <si>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</si>
  <si>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</si>
  <si>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</si>
  <si>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</si>
  <si>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</si>
  <si>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</si>
  <si>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</si>
  <si>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</si>
  <si>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</si>
  <si>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</si>
  <si>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</si>
  <si>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</si>
  <si>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</si>
  <si>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</si>
  <si>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</si>
  <si>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</si>
  <si>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</si>
  <si>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</si>
  <si>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</si>
  <si>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</si>
  <si>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</si>
  <si>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</si>
  <si>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</si>
  <si>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</si>
  <si>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</si>
  <si>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</si>
  <si>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</si>
  <si>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</si>
  <si>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</si>
  <si>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</si>
  <si>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</si>
  <si>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</si>
  <si>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</si>
  <si>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</si>
  <si>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</si>
  <si>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</si>
  <si>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</si>
  <si>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</si>
  <si>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</si>
  <si>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</si>
  <si>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</si>
  <si>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</si>
  <si>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</si>
  <si>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</si>
  <si>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</si>
  <si>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</si>
  <si>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</si>
  <si>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</si>
  <si>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</si>
  <si>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</si>
  <si>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</si>
  <si>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</si>
  <si>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</si>
  <si>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</si>
  <si>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</si>
  <si>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</si>
  <si>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</si>
  <si>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</si>
  <si>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</si>
  <si>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</si>
  <si>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</si>
  <si>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</si>
  <si>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</si>
  <si>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</si>
  <si>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</si>
  <si>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</si>
  <si>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</si>
  <si>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</si>
  <si>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</si>
  <si>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</si>
  <si>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</si>
  <si>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</si>
  <si>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</si>
  <si>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</si>
  <si>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</si>
  <si>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</si>
  <si>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</si>
  <si>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</si>
  <si>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</si>
  <si>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</si>
  <si>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</si>
  <si>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</si>
  <si>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</si>
  <si>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</si>
  <si>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</si>
  <si>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</si>
  <si>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</si>
  <si>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</si>
  <si>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</si>
  <si>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</si>
  <si>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</si>
  <si>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</si>
  <si>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</si>
  <si>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</si>
  <si>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</si>
  <si>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</si>
  <si>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</si>
  <si>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</si>
  <si>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</si>
  <si>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</si>
  <si>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</si>
  <si>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</si>
  <si>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</si>
  <si>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</si>
  <si>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</si>
  <si>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</si>
  <si>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</si>
  <si>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</si>
  <si>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</si>
  <si>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</si>
  <si>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</si>
  <si>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</si>
  <si>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</si>
  <si>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</si>
  <si>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</si>
  <si>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</si>
  <si>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</si>
  <si>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</si>
  <si>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</si>
  <si>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</si>
  <si>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</si>
  <si>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</si>
  <si>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</si>
  <si>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</si>
  <si>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</si>
  <si>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</si>
  <si>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</si>
  <si>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</si>
  <si>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</si>
  <si>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</si>
  <si>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</si>
  <si>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</si>
  <si>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</si>
  <si>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 xml:space="preserve">        Остаток долга на 1 января 2022 года</t>
  </si>
  <si>
    <t>1.Верхний предел муниципального долга на 01.01.2022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</si>
  <si>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</si>
  <si>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</si>
  <si>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</si>
  <si>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</si>
  <si>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</si>
  <si>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</si>
  <si>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>на 01.08.2022 г.</t>
  </si>
  <si>
    <t>Начислено на "01"08.2022 г.</t>
  </si>
  <si>
    <t xml:space="preserve"> Погашено на "01.08.2022 г.</t>
  </si>
  <si>
    <t xml:space="preserve">   Остаток долга на "01.08.2022 г.</t>
  </si>
  <si>
    <t xml:space="preserve">за период с 01.01.2022  по   31.07.2022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</si>
</sst>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207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29" t="s">
        <v>208</v>
      </c>
    </row>
    <row r="25" spans="1:90" x14ac:dyDescent="0.2">
      <c r="A25" s="129" t="s">
        <v>204</v>
      </c>
      <c r="B25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207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 x14ac:dyDescent="0.2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 x14ac:dyDescent="0.25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9"/>
  <sheetViews>
    <sheetView tabSelected="1" topLeftCell="E4" workbookViewId="0">
      <selection activeCell="AB18" sqref="AB18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11.14062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213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205</v>
      </c>
      <c r="K8" s="45"/>
      <c r="L8" s="45"/>
      <c r="M8" s="45"/>
      <c r="N8" s="42"/>
      <c r="O8" s="40" t="s">
        <v>4</v>
      </c>
      <c r="P8" s="23" t="s">
        <v>214</v>
      </c>
      <c r="Q8" s="46"/>
      <c r="R8" s="46"/>
      <c r="S8" s="126" t="s">
        <v>215</v>
      </c>
      <c r="T8" s="44"/>
      <c r="U8" s="108"/>
      <c r="V8" s="106"/>
      <c r="W8" s="106"/>
      <c r="X8" s="125" t="s">
        <v>216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/>
      <c r="J16" s="16"/>
      <c r="K16" s="16">
        <v>0</v>
      </c>
      <c r="L16" s="16">
        <v>0</v>
      </c>
      <c r="M16" s="16">
        <v>0</v>
      </c>
      <c r="N16" s="16">
        <f>SUM(J16:M16)-K16</f>
        <v>0</v>
      </c>
      <c r="O16" s="16">
        <v>0</v>
      </c>
      <c r="P16" s="121"/>
      <c r="Q16" s="16"/>
      <c r="R16" s="121"/>
      <c r="S16" s="121"/>
      <c r="T16" s="121">
        <v>0</v>
      </c>
      <c r="U16" s="121"/>
      <c r="V16" s="16">
        <v>0</v>
      </c>
      <c r="W16" s="121"/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1017.8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13280.54</v>
      </c>
      <c r="Q17" s="16"/>
      <c r="R17" s="121">
        <v>13280.54</v>
      </c>
      <c r="S17" s="121">
        <v>1081980</v>
      </c>
      <c r="T17" s="121">
        <v>0</v>
      </c>
      <c r="U17" s="121">
        <v>12262.74</v>
      </c>
      <c r="V17" s="16">
        <v>0</v>
      </c>
      <c r="W17" s="121">
        <v>1094242.74</v>
      </c>
      <c r="X17" s="16">
        <v>541020</v>
      </c>
      <c r="Y17" s="16"/>
      <c r="Z17" s="121">
        <v>1017.8</v>
      </c>
      <c r="AA17" s="16">
        <v>0</v>
      </c>
      <c r="AB17" s="16">
        <f>SUM(X17:AA17)</f>
        <v>542037.80000000005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1604.84</v>
      </c>
      <c r="Q18" s="16"/>
      <c r="R18" s="121">
        <v>1604.84</v>
      </c>
      <c r="S18" s="121">
        <v>0</v>
      </c>
      <c r="T18" s="121">
        <v>0</v>
      </c>
      <c r="U18" s="121">
        <v>1370.17</v>
      </c>
      <c r="V18" s="16">
        <v>0</v>
      </c>
      <c r="W18" s="121">
        <v>1370.17</v>
      </c>
      <c r="X18" s="16">
        <f>+J18-S18</f>
        <v>2763000</v>
      </c>
      <c r="Y18" s="16"/>
      <c r="Z18" s="131">
        <v>234.67</v>
      </c>
      <c r="AA18" s="16">
        <v>0</v>
      </c>
      <c r="AB18" s="16">
        <f>SUM(X18:AA18)</f>
        <v>2763234.67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1252.47</v>
      </c>
      <c r="J19" s="18">
        <f t="shared" si="0"/>
        <v>4386000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4386000</v>
      </c>
      <c r="O19" s="18">
        <f t="shared" si="0"/>
        <v>0</v>
      </c>
      <c r="P19" s="18">
        <f>SUM(P16:P18)</f>
        <v>14885.380000000001</v>
      </c>
      <c r="Q19" s="18">
        <f t="shared" si="0"/>
        <v>0</v>
      </c>
      <c r="R19" s="18">
        <f>SUM(R16:R18)</f>
        <v>14885.380000000001</v>
      </c>
      <c r="S19" s="18">
        <v>1081980</v>
      </c>
      <c r="T19" s="18">
        <f t="shared" si="0"/>
        <v>0</v>
      </c>
      <c r="U19" s="18">
        <f>SUM(U16:U18)</f>
        <v>13632.91</v>
      </c>
      <c r="V19" s="18">
        <f t="shared" si="0"/>
        <v>0</v>
      </c>
      <c r="W19" s="18">
        <f>SUM(W16:W18)</f>
        <v>1095612.9099999999</v>
      </c>
      <c r="X19" s="18">
        <f t="shared" si="0"/>
        <v>3304020</v>
      </c>
      <c r="Y19" s="18">
        <f t="shared" si="0"/>
        <v>0</v>
      </c>
      <c r="Z19" s="18">
        <f t="shared" ref="Z19" si="1">SUM(Z16:Z18)</f>
        <v>1252.47</v>
      </c>
      <c r="AA19" s="18">
        <f t="shared" si="0"/>
        <v>0</v>
      </c>
      <c r="AB19" s="18">
        <f t="shared" si="0"/>
        <v>3305272.4699999997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208</v>
      </c>
      <c r="B28" s="60"/>
      <c r="S28" s="59"/>
      <c r="T28" s="59"/>
    </row>
    <row r="29" spans="1:29" ht="18" x14ac:dyDescent="0.25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8" t="s">
        <v>82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212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 x14ac:dyDescent="0.2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view="pageLayout" zoomScale="70" zoomScaleNormal="100" zoomScalePageLayoutView="70" workbookViewId="0">
      <selection activeCell="L14" sqref="L14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4.710937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2.140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2.570312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217</v>
      </c>
    </row>
    <row r="4" spans="1:25" x14ac:dyDescent="0.25">
      <c r="B4" s="68" t="s">
        <v>206</v>
      </c>
      <c r="F4" s="105">
        <v>4386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 x14ac:dyDescent="0.2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4386000</v>
      </c>
      <c r="D13" s="95">
        <v>0</v>
      </c>
      <c r="E13" s="96">
        <v>0</v>
      </c>
      <c r="F13" s="96">
        <v>0</v>
      </c>
      <c r="G13" s="96">
        <f>SUM(C13:F13)-D13</f>
        <v>4386000</v>
      </c>
      <c r="H13" s="96">
        <v>0</v>
      </c>
      <c r="I13" s="96">
        <v>14885.38</v>
      </c>
      <c r="J13" s="96">
        <v>0</v>
      </c>
      <c r="K13" s="96">
        <v>0</v>
      </c>
      <c r="L13" s="96">
        <v>14885.38</v>
      </c>
      <c r="M13" s="96">
        <v>1081980</v>
      </c>
      <c r="N13" s="96">
        <v>0</v>
      </c>
      <c r="O13" s="96">
        <v>13632.91</v>
      </c>
      <c r="P13" s="96">
        <v>0</v>
      </c>
      <c r="Q13" s="96">
        <v>0</v>
      </c>
      <c r="R13" s="96">
        <f>SUM(M13:Q13)-N13-P13</f>
        <v>1095612.9099999999</v>
      </c>
      <c r="S13" s="96">
        <v>0</v>
      </c>
      <c r="T13" s="95">
        <f>+C13+H13-M13-S13</f>
        <v>3304020</v>
      </c>
      <c r="U13" s="95">
        <f>+D13-N13</f>
        <v>0</v>
      </c>
      <c r="V13" s="95">
        <v>1252.47</v>
      </c>
      <c r="W13" s="96">
        <v>0</v>
      </c>
      <c r="X13" s="95">
        <f>+F13+K13-Q13</f>
        <v>0</v>
      </c>
      <c r="Y13" s="96">
        <f>SUM(T13:X13)-U13-W13</f>
        <v>3305272.47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/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4386000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4386000</v>
      </c>
      <c r="H15" s="95">
        <f>SUM(H11:H14)</f>
        <v>0</v>
      </c>
      <c r="I15" s="95">
        <v>14885.38</v>
      </c>
      <c r="J15" s="95">
        <f>SUM(J11:J14)</f>
        <v>0</v>
      </c>
      <c r="K15" s="95">
        <f>SUM(K11:K14)</f>
        <v>0</v>
      </c>
      <c r="L15" s="95">
        <v>14885.38</v>
      </c>
      <c r="M15" s="95">
        <v>1081980</v>
      </c>
      <c r="N15" s="95">
        <f>SUM(N11:N14)</f>
        <v>0</v>
      </c>
      <c r="O15" s="95">
        <v>13632.91</v>
      </c>
      <c r="P15" s="95">
        <f t="shared" si="0"/>
        <v>0</v>
      </c>
      <c r="Q15" s="95">
        <f t="shared" si="0"/>
        <v>0</v>
      </c>
      <c r="R15" s="95">
        <f t="shared" si="0"/>
        <v>1095612.9099999999</v>
      </c>
      <c r="S15" s="95">
        <f t="shared" si="0"/>
        <v>0</v>
      </c>
      <c r="T15" s="95">
        <f t="shared" si="0"/>
        <v>3304020</v>
      </c>
      <c r="U15" s="95">
        <f t="shared" si="0"/>
        <v>0</v>
      </c>
      <c r="V15" s="95">
        <v>1252.47</v>
      </c>
      <c r="W15" s="95">
        <f t="shared" si="0"/>
        <v>0</v>
      </c>
      <c r="X15" s="95">
        <f t="shared" si="0"/>
        <v>0</v>
      </c>
      <c r="Y15" s="95">
        <f t="shared" si="0"/>
        <v>3305272.47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208</v>
      </c>
    </row>
    <row r="24" spans="2:20" x14ac:dyDescent="0.25">
      <c r="B24" s="87" t="s">
        <v>210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2022-08-01T02:54:37Z</cp:lastPrinted>
  <dcterms:created xsi:type="dcterms:W3CDTF">2002-01-03T23:53:03Z</dcterms:created>
  <dcterms:modified xsi:type="dcterms:W3CDTF">2022-08-01T02:59:52Z</dcterms:modified>
</cp:coreProperties>
</file>