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Админ\"/>
    </mc:Choice>
  </mc:AlternateContent>
  <xr:revisionPtr revIDLastSave="0" documentId="8_{76C37DA5-5ADC-4EEC-8237-5E19EDD76594}" xr6:coauthVersionLast="44" xr6:coauthVersionMax="44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5" l="1"/>
  <c r="R19" i="3" l="1"/>
  <c r="U19" i="3"/>
  <c r="V19" i="3" l="1"/>
  <c r="W19" i="3"/>
  <c r="I19" i="3"/>
  <c r="P19" i="3"/>
  <c r="Z19" i="3"/>
  <c r="R13" i="5" l="1"/>
  <c r="N18" i="3"/>
  <c r="X18" i="3"/>
  <c r="AB16" i="3"/>
  <c r="AB17" i="3"/>
  <c r="AA19" i="3"/>
  <c r="Y19" i="3"/>
  <c r="Q19" i="3"/>
  <c r="O19" i="3"/>
  <c r="N16" i="3"/>
  <c r="N17" i="3"/>
  <c r="M19" i="3"/>
  <c r="L19" i="3"/>
  <c r="K19" i="3"/>
  <c r="J19" i="3"/>
  <c r="H19" i="3"/>
  <c r="E19" i="3"/>
  <c r="U13" i="5"/>
  <c r="T11" i="5"/>
  <c r="V11" i="5"/>
  <c r="R11" i="5"/>
  <c r="L11" i="5"/>
  <c r="K15" i="5"/>
  <c r="J15" i="5"/>
  <c r="H15" i="5"/>
  <c r="G11" i="5"/>
  <c r="X15" i="1"/>
  <c r="X16" i="1" s="1"/>
  <c r="W16" i="1"/>
  <c r="V16" i="1"/>
  <c r="U16" i="1"/>
  <c r="T16" i="1"/>
  <c r="S16" i="1"/>
  <c r="R16" i="1"/>
  <c r="Q16" i="1"/>
  <c r="P16" i="1"/>
  <c r="N16" i="1"/>
  <c r="M16" i="1"/>
  <c r="L16" i="1"/>
  <c r="K16" i="1"/>
  <c r="U14" i="5"/>
  <c r="U15" i="5" s="1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Y14" i="5"/>
  <c r="R14" i="5"/>
  <c r="T13" i="5"/>
  <c r="X13" i="5"/>
  <c r="X15" i="5" s="1"/>
  <c r="W15" i="5"/>
  <c r="S15" i="5"/>
  <c r="Q15" i="5"/>
  <c r="P15" i="5"/>
  <c r="G13" i="5"/>
  <c r="F15" i="5"/>
  <c r="E15" i="5"/>
  <c r="D15" i="5"/>
  <c r="C15" i="5"/>
  <c r="T15" i="5" l="1"/>
  <c r="Y11" i="5"/>
  <c r="X19" i="3"/>
  <c r="G15" i="5"/>
  <c r="N19" i="3"/>
  <c r="T19" i="3"/>
  <c r="R15" i="5"/>
  <c r="AB18" i="3"/>
  <c r="AB19" i="3" s="1"/>
  <c r="Y13" i="5"/>
  <c r="Y15" i="5" l="1"/>
</calcChain>
</file>

<file path=xl/sharedStrings.xml><?xml version="1.0" encoding="utf-8"?>
<sst xmlns="http://schemas.openxmlformats.org/spreadsheetml/2006/main" count="434" uniqueCount="218">
  <si>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</si>
  <si>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</si>
  <si>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</si>
  <si>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</si>
  <si>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</si>
  <si>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</si>
  <si>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</si>
  <si>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</si>
  <si>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</si>
  <si>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</si>
  <si>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</si>
  <si>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</si>
  <si>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</si>
  <si>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</si>
  <si>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</si>
  <si>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</si>
  <si>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</si>
  <si>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</si>
  <si>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</si>
  <si>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</si>
  <si>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</si>
  <si>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</si>
  <si>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</si>
  <si>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</si>
  <si>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</si>
  <si>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</si>
  <si>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</si>
  <si>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</si>
  <si>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</si>
  <si>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</si>
  <si>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</si>
  <si>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</si>
  <si>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</si>
  <si>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</si>
  <si>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</si>
  <si>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</si>
  <si>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</si>
  <si>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</si>
  <si>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</si>
  <si>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</si>
  <si>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</si>
  <si>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</si>
  <si>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</si>
  <si>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</si>
  <si>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</si>
  <si>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</si>
  <si>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</si>
  <si>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</si>
  <si>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</si>
  <si>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</si>
  <si>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</si>
  <si>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</si>
  <si>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</si>
  <si>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</si>
  <si>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</si>
  <si>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</si>
  <si>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</si>
  <si>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</si>
  <si>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</si>
  <si>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</si>
  <si>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</si>
  <si>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</si>
  <si>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</si>
  <si>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</si>
  <si>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</si>
  <si>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</si>
  <si>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</si>
  <si>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</si>
  <si>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</si>
  <si>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</si>
  <si>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</si>
  <si>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</si>
  <si>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</si>
  <si>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</si>
  <si>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</si>
  <si>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</si>
  <si>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</si>
  <si>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</si>
  <si>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</si>
  <si>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</si>
  <si>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</si>
  <si>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</si>
  <si>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</si>
  <si>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</si>
  <si>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</si>
  <si>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</si>
  <si>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</si>
  <si>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</si>
  <si>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</si>
  <si>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</si>
  <si>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</si>
  <si>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</si>
  <si>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</si>
  <si>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</si>
  <si>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</si>
  <si>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</si>
  <si>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</si>
  <si>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</si>
  <si>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</si>
  <si>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</si>
  <si>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</si>
  <si>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</si>
  <si>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</si>
  <si>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</si>
  <si>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</si>
  <si>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</si>
  <si>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</si>
  <si>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</si>
  <si>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</si>
  <si>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</si>
  <si>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</si>
  <si>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</si>
  <si>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</si>
  <si>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</si>
  <si>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</si>
  <si>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</si>
  <si>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</si>
  <si>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</si>
  <si>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</si>
  <si>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</si>
  <si>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</si>
  <si>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</si>
  <si>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</si>
  <si>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</si>
  <si>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</si>
  <si>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</si>
  <si>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</si>
  <si>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</si>
  <si>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</si>
  <si>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</si>
  <si>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</si>
  <si>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</si>
  <si>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</si>
  <si>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</si>
  <si>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</si>
  <si>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</si>
  <si>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</si>
  <si>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</si>
  <si>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</si>
  <si>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</si>
  <si>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</si>
  <si>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</si>
  <si>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</si>
  <si>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</si>
  <si>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</si>
  <si>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</si>
  <si>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</si>
  <si>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</si>
  <si>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</si>
  <si>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</si>
  <si>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</si>
  <si>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</si>
  <si>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</si>
  <si>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</si>
  <si>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</si>
  <si>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</si>
  <si>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</si>
  <si>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</si>
  <si>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</si>
  <si>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</si>
  <si>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</si>
  <si>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</si>
  <si>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</si>
  <si>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</si>
  <si>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</si>
  <si>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</si>
  <si>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</si>
  <si>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</si>
  <si>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</si>
  <si>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</si>
  <si>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</si>
  <si>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</si>
  <si>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</si>
  <si>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</si>
  <si>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</si>
  <si>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</si>
  <si>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</si>
  <si>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</si>
  <si>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</si>
  <si>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</si>
  <si>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</si>
  <si>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</si>
  <si>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</si>
  <si>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</si>
  <si>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</si>
  <si>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</si>
  <si>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</si>
  <si>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</si>
  <si>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</si>
  <si>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</si>
  <si>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</si>
  <si>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</si>
  <si>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</si>
  <si>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</si>
  <si>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</si>
  <si>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</si>
  <si>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</si>
  <si>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</si>
  <si>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</si>
  <si>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</si>
  <si>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</si>
  <si>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</si>
  <si>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</si>
  <si>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</si>
  <si>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Тел 51-2-01</t>
  </si>
  <si>
    <t xml:space="preserve">        Остаток долга на 1 января 2022 года</t>
  </si>
  <si>
    <t>1.Верхний предел муниципального долга на 01.01.2022</t>
  </si>
  <si>
    <t>на 01.04.2022 г.</t>
  </si>
  <si>
    <t>Исполнитель Киселева О.А.</t>
  </si>
  <si>
    <t>51-5-88</t>
  </si>
  <si>
    <t>Тел.51-5-88</t>
  </si>
  <si>
    <t>на 01.04.2022г.</t>
  </si>
  <si>
    <t>за период с 01.01.2022  по 31.03.2022</t>
  </si>
  <si>
    <t>на 01.08.2022 г.</t>
  </si>
  <si>
    <t>Начислено на "01"08.2022 г.</t>
  </si>
  <si>
    <t xml:space="preserve"> Погашено на "01.08.2022 г.</t>
  </si>
  <si>
    <t xml:space="preserve">   Остаток долга на "01.08.2022 г.</t>
  </si>
  <si>
    <t xml:space="preserve">за период с 01.01.2022  по   31.07.2022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</si>
</sst>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dd/mm/yy;@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2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L25"/>
  <sheetViews>
    <sheetView workbookViewId="0">
      <selection activeCell="F25" sqref="F25"/>
    </sheetView>
  </sheetViews>
  <sheetFormatPr defaultRowHeight="12.75" x14ac:dyDescent="0.2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 x14ac:dyDescent="0.25">
      <c r="A1" s="68" t="s">
        <v>207</v>
      </c>
      <c r="V1" s="63" t="s">
        <v>130</v>
      </c>
      <c r="X1" s="60"/>
    </row>
    <row r="2" spans="1:27" ht="15" x14ac:dyDescent="0.25">
      <c r="A2" s="66" t="s">
        <v>84</v>
      </c>
      <c r="V2" s="63" t="s">
        <v>131</v>
      </c>
    </row>
    <row r="3" spans="1:27" ht="15" x14ac:dyDescent="0.25">
      <c r="A3" s="66" t="s">
        <v>63</v>
      </c>
    </row>
    <row r="4" spans="1:27" ht="15" x14ac:dyDescent="0.25">
      <c r="A4" s="66"/>
    </row>
    <row r="5" spans="1:27" ht="15" x14ac:dyDescent="0.25">
      <c r="A5" s="66" t="s">
        <v>129</v>
      </c>
    </row>
    <row r="6" spans="1:27" x14ac:dyDescent="0.2">
      <c r="A6" s="67"/>
    </row>
    <row r="7" spans="1:27" ht="19.5" customHeight="1" x14ac:dyDescent="0.2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 x14ac:dyDescent="0.2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 x14ac:dyDescent="0.2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 x14ac:dyDescent="0.2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 x14ac:dyDescent="0.2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 x14ac:dyDescent="0.2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 x14ac:dyDescent="0.2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 x14ac:dyDescent="0.2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 x14ac:dyDescent="0.2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 x14ac:dyDescent="0.2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 x14ac:dyDescent="0.2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 x14ac:dyDescent="0.25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 x14ac:dyDescent="0.2">
      <c r="A24" s="129" t="s">
        <v>208</v>
      </c>
    </row>
    <row r="25" spans="1:90" x14ac:dyDescent="0.2">
      <c r="A25" s="129" t="s">
        <v>204</v>
      </c>
      <c r="B25" t="s">
        <v>209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N29"/>
  <sheetViews>
    <sheetView workbookViewId="0">
      <selection activeCell="E24" sqref="E22:E24"/>
    </sheetView>
  </sheetViews>
  <sheetFormatPr defaultRowHeight="12.75" x14ac:dyDescent="0.2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 x14ac:dyDescent="0.2">
      <c r="A1" s="68" t="s">
        <v>207</v>
      </c>
      <c r="V1" s="63" t="s">
        <v>132</v>
      </c>
    </row>
    <row r="2" spans="1:40" ht="15" x14ac:dyDescent="0.25">
      <c r="A2" s="66" t="s">
        <v>84</v>
      </c>
      <c r="V2" s="63" t="s">
        <v>131</v>
      </c>
    </row>
    <row r="3" spans="1:40" ht="15" x14ac:dyDescent="0.25">
      <c r="A3" s="66" t="s">
        <v>63</v>
      </c>
    </row>
    <row r="4" spans="1:40" ht="18" x14ac:dyDescent="0.25">
      <c r="A4" s="71"/>
    </row>
    <row r="5" spans="1:40" ht="15" x14ac:dyDescent="0.25">
      <c r="A5" s="66" t="s">
        <v>85</v>
      </c>
    </row>
    <row r="6" spans="1:40" ht="15" x14ac:dyDescent="0.25">
      <c r="A6" s="66"/>
    </row>
    <row r="7" spans="1:40" ht="28.5" customHeight="1" x14ac:dyDescent="0.2">
      <c r="A7" s="73" t="s">
        <v>86</v>
      </c>
      <c r="B7" s="133" t="s">
        <v>87</v>
      </c>
      <c r="C7" s="132" t="s">
        <v>88</v>
      </c>
      <c r="D7" s="134" t="s">
        <v>89</v>
      </c>
      <c r="E7" s="73" t="s">
        <v>81</v>
      </c>
      <c r="F7" s="133" t="s">
        <v>90</v>
      </c>
      <c r="G7" s="132" t="s">
        <v>91</v>
      </c>
      <c r="H7" s="134" t="s">
        <v>92</v>
      </c>
      <c r="I7" s="73" t="s">
        <v>93</v>
      </c>
      <c r="J7" s="135" t="s">
        <v>94</v>
      </c>
      <c r="K7" s="75" t="s">
        <v>2</v>
      </c>
      <c r="L7" s="135" t="s">
        <v>95</v>
      </c>
      <c r="M7" s="77" t="s">
        <v>96</v>
      </c>
      <c r="N7" s="73" t="s">
        <v>3</v>
      </c>
      <c r="O7" s="133" t="s">
        <v>97</v>
      </c>
      <c r="P7" s="132" t="s">
        <v>98</v>
      </c>
      <c r="Q7" s="132" t="s">
        <v>99</v>
      </c>
      <c r="R7" s="132" t="s">
        <v>100</v>
      </c>
      <c r="S7" s="132" t="s">
        <v>101</v>
      </c>
      <c r="T7" s="132" t="s">
        <v>102</v>
      </c>
      <c r="U7" s="132" t="s">
        <v>103</v>
      </c>
      <c r="V7" s="132"/>
      <c r="W7" s="132" t="s">
        <v>104</v>
      </c>
      <c r="X7" s="132" t="s">
        <v>105</v>
      </c>
    </row>
    <row r="8" spans="1:40" ht="111" customHeight="1" x14ac:dyDescent="0.2">
      <c r="A8" s="72" t="s">
        <v>16</v>
      </c>
      <c r="B8" s="133"/>
      <c r="C8" s="132"/>
      <c r="D8" s="134"/>
      <c r="E8" s="72" t="s">
        <v>106</v>
      </c>
      <c r="F8" s="133"/>
      <c r="G8" s="132"/>
      <c r="H8" s="134"/>
      <c r="I8" s="72" t="s">
        <v>41</v>
      </c>
      <c r="J8" s="135"/>
      <c r="K8" s="76" t="s">
        <v>107</v>
      </c>
      <c r="L8" s="135"/>
      <c r="M8" s="78" t="s">
        <v>108</v>
      </c>
      <c r="N8" s="72" t="s">
        <v>109</v>
      </c>
      <c r="O8" s="133"/>
      <c r="P8" s="132"/>
      <c r="Q8" s="132"/>
      <c r="R8" s="132"/>
      <c r="S8" s="132"/>
      <c r="T8" s="132"/>
      <c r="U8" s="69" t="s">
        <v>110</v>
      </c>
      <c r="V8" s="69" t="s">
        <v>111</v>
      </c>
      <c r="W8" s="132"/>
      <c r="X8" s="132"/>
    </row>
    <row r="9" spans="1:40" ht="41.25" hidden="1" customHeight="1" thickBot="1" x14ac:dyDescent="0.25">
      <c r="A9" s="72"/>
      <c r="B9" s="132"/>
      <c r="C9" s="132"/>
      <c r="D9" s="132"/>
      <c r="E9" s="74"/>
      <c r="F9" s="132"/>
      <c r="G9" s="132"/>
      <c r="H9" s="132"/>
      <c r="I9" s="72" t="s">
        <v>112</v>
      </c>
      <c r="J9" s="132"/>
      <c r="K9" s="74"/>
      <c r="L9" s="132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 x14ac:dyDescent="0.2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 x14ac:dyDescent="0.2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 x14ac:dyDescent="0.2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 x14ac:dyDescent="0.2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 x14ac:dyDescent="0.25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 x14ac:dyDescent="0.25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 x14ac:dyDescent="0.25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 x14ac:dyDescent="0.25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 x14ac:dyDescent="0.25">
      <c r="A22" s="38" t="s">
        <v>208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 x14ac:dyDescent="0.25">
      <c r="A23" s="65" t="s">
        <v>210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C29"/>
  <sheetViews>
    <sheetView tabSelected="1" topLeftCell="E4" workbookViewId="0">
      <selection activeCell="AB18" sqref="AB18"/>
    </sheetView>
  </sheetViews>
  <sheetFormatPr defaultRowHeight="12.75" x14ac:dyDescent="0.2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9.7109375" style="8" customWidth="1"/>
    <col min="22" max="22" width="8.140625" style="8" customWidth="1"/>
    <col min="23" max="23" width="11.14062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 x14ac:dyDescent="0.2">
      <c r="D1" s="39"/>
      <c r="E1" s="39"/>
      <c r="Z1" s="63" t="s">
        <v>133</v>
      </c>
    </row>
    <row r="2" spans="1:29" ht="14.25" x14ac:dyDescent="0.2">
      <c r="A2" s="1" t="s">
        <v>213</v>
      </c>
      <c r="D2" s="8"/>
      <c r="E2" s="39"/>
      <c r="Z2" s="63" t="s">
        <v>131</v>
      </c>
    </row>
    <row r="3" spans="1:29" x14ac:dyDescent="0.2">
      <c r="A3" s="8" t="s">
        <v>62</v>
      </c>
      <c r="D3" s="8"/>
      <c r="E3" s="39"/>
      <c r="F3" s="39"/>
    </row>
    <row r="4" spans="1:29" x14ac:dyDescent="0.2">
      <c r="A4" s="8" t="s">
        <v>63</v>
      </c>
      <c r="D4" s="8"/>
      <c r="E4" s="39"/>
      <c r="F4" s="39"/>
    </row>
    <row r="5" spans="1:29" x14ac:dyDescent="0.2">
      <c r="D5" s="8"/>
      <c r="E5" s="39"/>
      <c r="F5" s="39"/>
    </row>
    <row r="6" spans="1:29" ht="15" x14ac:dyDescent="0.25">
      <c r="A6" s="64" t="s">
        <v>64</v>
      </c>
      <c r="D6" s="8"/>
      <c r="E6" s="39"/>
      <c r="F6" s="39"/>
    </row>
    <row r="8" spans="1:29" x14ac:dyDescent="0.2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205</v>
      </c>
      <c r="K8" s="45"/>
      <c r="L8" s="45"/>
      <c r="M8" s="45"/>
      <c r="N8" s="42"/>
      <c r="O8" s="40" t="s">
        <v>4</v>
      </c>
      <c r="P8" s="23" t="s">
        <v>214</v>
      </c>
      <c r="Q8" s="46"/>
      <c r="R8" s="46"/>
      <c r="S8" s="126" t="s">
        <v>215</v>
      </c>
      <c r="T8" s="44"/>
      <c r="U8" s="108"/>
      <c r="V8" s="106"/>
      <c r="W8" s="106"/>
      <c r="X8" s="125" t="s">
        <v>216</v>
      </c>
      <c r="Y8" s="108"/>
      <c r="Z8" s="106"/>
      <c r="AA8" s="106"/>
      <c r="AB8" s="41"/>
      <c r="AC8" s="41" t="s">
        <v>50</v>
      </c>
    </row>
    <row r="9" spans="1:29" x14ac:dyDescent="0.2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 x14ac:dyDescent="0.2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 x14ac:dyDescent="0.2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 x14ac:dyDescent="0.2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 x14ac:dyDescent="0.2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203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 x14ac:dyDescent="0.2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 x14ac:dyDescent="0.2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 x14ac:dyDescent="0.2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/>
      <c r="J16" s="16"/>
      <c r="K16" s="16">
        <v>0</v>
      </c>
      <c r="L16" s="16">
        <v>0</v>
      </c>
      <c r="M16" s="16">
        <v>0</v>
      </c>
      <c r="N16" s="16">
        <f>SUM(J16:M16)-K16</f>
        <v>0</v>
      </c>
      <c r="O16" s="16">
        <v>0</v>
      </c>
      <c r="P16" s="121"/>
      <c r="Q16" s="16"/>
      <c r="R16" s="121"/>
      <c r="S16" s="121"/>
      <c r="T16" s="121">
        <v>0</v>
      </c>
      <c r="U16" s="121"/>
      <c r="V16" s="16">
        <v>0</v>
      </c>
      <c r="W16" s="121"/>
      <c r="X16" s="16"/>
      <c r="Y16" s="16">
        <v>0</v>
      </c>
      <c r="Z16" s="121"/>
      <c r="AA16" s="16">
        <v>0</v>
      </c>
      <c r="AB16" s="124">
        <f>SUM(X16:AA16)</f>
        <v>0</v>
      </c>
      <c r="AC16" s="56"/>
    </row>
    <row r="17" spans="1:29" x14ac:dyDescent="0.2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1017.8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13280.54</v>
      </c>
      <c r="Q17" s="16"/>
      <c r="R17" s="121">
        <v>13280.54</v>
      </c>
      <c r="S17" s="121">
        <v>1081980</v>
      </c>
      <c r="T17" s="121">
        <v>0</v>
      </c>
      <c r="U17" s="121">
        <v>12262.74</v>
      </c>
      <c r="V17" s="16">
        <v>0</v>
      </c>
      <c r="W17" s="121">
        <v>1094242.74</v>
      </c>
      <c r="X17" s="16">
        <v>541020</v>
      </c>
      <c r="Y17" s="16"/>
      <c r="Z17" s="121">
        <v>1017.8</v>
      </c>
      <c r="AA17" s="16">
        <v>0</v>
      </c>
      <c r="AB17" s="16">
        <f>SUM(X17:AA17)</f>
        <v>542037.80000000005</v>
      </c>
      <c r="AC17" s="56"/>
    </row>
    <row r="18" spans="1:29" ht="36" customHeight="1" x14ac:dyDescent="0.2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234.67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1604.84</v>
      </c>
      <c r="Q18" s="16"/>
      <c r="R18" s="121">
        <v>1604.84</v>
      </c>
      <c r="S18" s="121">
        <v>0</v>
      </c>
      <c r="T18" s="121">
        <v>0</v>
      </c>
      <c r="U18" s="121">
        <v>1370.17</v>
      </c>
      <c r="V18" s="16">
        <v>0</v>
      </c>
      <c r="W18" s="121">
        <v>1370.17</v>
      </c>
      <c r="X18" s="16">
        <f>+J18-S18</f>
        <v>2763000</v>
      </c>
      <c r="Y18" s="16"/>
      <c r="Z18" s="131">
        <v>234.67</v>
      </c>
      <c r="AA18" s="16">
        <v>0</v>
      </c>
      <c r="AB18" s="16">
        <f>SUM(X18:AA18)</f>
        <v>2763234.67</v>
      </c>
      <c r="AC18" s="56"/>
    </row>
    <row r="19" spans="1:29" ht="18" customHeight="1" x14ac:dyDescent="0.2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>SUM(I16:I18)</f>
        <v>1252.47</v>
      </c>
      <c r="J19" s="18">
        <f t="shared" si="0"/>
        <v>4386000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4386000</v>
      </c>
      <c r="O19" s="18">
        <f t="shared" si="0"/>
        <v>0</v>
      </c>
      <c r="P19" s="18">
        <f>SUM(P16:P18)</f>
        <v>14885.380000000001</v>
      </c>
      <c r="Q19" s="18">
        <f t="shared" si="0"/>
        <v>0</v>
      </c>
      <c r="R19" s="18">
        <f>SUM(R16:R18)</f>
        <v>14885.380000000001</v>
      </c>
      <c r="S19" s="18">
        <v>1081980</v>
      </c>
      <c r="T19" s="18">
        <f t="shared" si="0"/>
        <v>0</v>
      </c>
      <c r="U19" s="18">
        <f>SUM(U16:U18)</f>
        <v>13632.91</v>
      </c>
      <c r="V19" s="18">
        <f t="shared" si="0"/>
        <v>0</v>
      </c>
      <c r="W19" s="18">
        <f>SUM(W16:W18)</f>
        <v>1095612.9099999999</v>
      </c>
      <c r="X19" s="18">
        <f t="shared" si="0"/>
        <v>3304020</v>
      </c>
      <c r="Y19" s="18">
        <f t="shared" si="0"/>
        <v>0</v>
      </c>
      <c r="Z19" s="18">
        <f t="shared" ref="Z19" si="1">SUM(Z16:Z18)</f>
        <v>1252.47</v>
      </c>
      <c r="AA19" s="18">
        <f t="shared" si="0"/>
        <v>0</v>
      </c>
      <c r="AB19" s="18">
        <f t="shared" si="0"/>
        <v>3305272.4699999997</v>
      </c>
      <c r="AC19" s="16"/>
    </row>
    <row r="20" spans="1:29" x14ac:dyDescent="0.2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 x14ac:dyDescent="0.2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 x14ac:dyDescent="0.2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 x14ac:dyDescent="0.2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 x14ac:dyDescent="0.25">
      <c r="A24" s="37" t="s">
        <v>198</v>
      </c>
      <c r="B24" s="60"/>
      <c r="D24" s="8"/>
    </row>
    <row r="25" spans="1:29" ht="18" x14ac:dyDescent="0.25">
      <c r="A25" s="37" t="s">
        <v>83</v>
      </c>
      <c r="B25" s="60"/>
      <c r="D25" s="8"/>
      <c r="K25" s="63" t="s">
        <v>35</v>
      </c>
      <c r="O25" s="37"/>
    </row>
    <row r="26" spans="1:29" ht="18" x14ac:dyDescent="0.25">
      <c r="A26" s="60"/>
      <c r="B26" s="60"/>
      <c r="D26" s="8"/>
      <c r="O26" s="60"/>
    </row>
    <row r="27" spans="1:29" ht="18" x14ac:dyDescent="0.25">
      <c r="A27" s="60"/>
      <c r="B27" s="60"/>
      <c r="D27" s="8"/>
      <c r="O27" s="60"/>
    </row>
    <row r="28" spans="1:29" ht="18" x14ac:dyDescent="0.25">
      <c r="A28" s="38" t="s">
        <v>208</v>
      </c>
      <c r="B28" s="60"/>
      <c r="S28" s="59"/>
      <c r="T28" s="59"/>
    </row>
    <row r="29" spans="1:29" ht="18" x14ac:dyDescent="0.25">
      <c r="A29" s="65" t="s">
        <v>210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J78"/>
  <sheetViews>
    <sheetView workbookViewId="0">
      <selection activeCell="F23" sqref="F21:F23"/>
    </sheetView>
  </sheetViews>
  <sheetFormatPr defaultRowHeight="12.75" x14ac:dyDescent="0.2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 x14ac:dyDescent="0.2">
      <c r="X1" s="63" t="s">
        <v>134</v>
      </c>
    </row>
    <row r="2" spans="1:27" ht="15" x14ac:dyDescent="0.25">
      <c r="A2" s="64" t="s">
        <v>211</v>
      </c>
      <c r="X2" s="63" t="s">
        <v>131</v>
      </c>
    </row>
    <row r="3" spans="1:27" ht="15" customHeight="1" x14ac:dyDescent="0.25">
      <c r="A3" s="63" t="s">
        <v>186</v>
      </c>
    </row>
    <row r="4" spans="1:27" ht="14.25" customHeight="1" x14ac:dyDescent="0.3">
      <c r="A4" s="63" t="s">
        <v>63</v>
      </c>
      <c r="G4" s="27"/>
    </row>
    <row r="5" spans="1:27" ht="12.75" customHeight="1" x14ac:dyDescent="0.3">
      <c r="A5" s="8"/>
      <c r="G5" s="27"/>
    </row>
    <row r="6" spans="1:27" ht="15.75" customHeight="1" x14ac:dyDescent="0.3">
      <c r="A6" s="37" t="s">
        <v>80</v>
      </c>
      <c r="G6" s="33"/>
    </row>
    <row r="7" spans="1:27" ht="13.5" customHeight="1" x14ac:dyDescent="0.2"/>
    <row r="8" spans="1:27" ht="78.75" customHeight="1" x14ac:dyDescent="0.2">
      <c r="A8" s="136" t="s">
        <v>44</v>
      </c>
      <c r="B8" s="136" t="s">
        <v>163</v>
      </c>
      <c r="C8" s="136" t="s">
        <v>164</v>
      </c>
      <c r="D8" s="136" t="s">
        <v>165</v>
      </c>
      <c r="E8" s="136" t="s">
        <v>166</v>
      </c>
      <c r="F8" s="136" t="s">
        <v>167</v>
      </c>
      <c r="G8" s="136" t="s">
        <v>168</v>
      </c>
      <c r="H8" s="136" t="s">
        <v>169</v>
      </c>
      <c r="I8" s="136" t="s">
        <v>185</v>
      </c>
      <c r="J8" s="136" t="s">
        <v>170</v>
      </c>
      <c r="K8" s="136" t="s">
        <v>171</v>
      </c>
      <c r="L8" s="136" t="s">
        <v>172</v>
      </c>
      <c r="M8" s="136" t="s">
        <v>173</v>
      </c>
      <c r="N8" s="136"/>
      <c r="O8" s="136" t="s">
        <v>196</v>
      </c>
      <c r="P8" s="136"/>
      <c r="Q8" s="136" t="s">
        <v>175</v>
      </c>
      <c r="R8" s="136" t="s">
        <v>197</v>
      </c>
      <c r="S8" s="136"/>
      <c r="T8" s="136"/>
      <c r="U8" s="136"/>
      <c r="V8" s="136" t="s">
        <v>143</v>
      </c>
      <c r="W8" s="136" t="s">
        <v>202</v>
      </c>
      <c r="X8" s="136"/>
      <c r="Y8" s="136" t="s">
        <v>182</v>
      </c>
      <c r="Z8" s="136" t="s">
        <v>183</v>
      </c>
      <c r="AA8" s="136" t="s">
        <v>184</v>
      </c>
    </row>
    <row r="9" spans="1:27" ht="38.25" customHeight="1" x14ac:dyDescent="0.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 t="s">
        <v>2</v>
      </c>
      <c r="N9" s="137" t="s">
        <v>4</v>
      </c>
      <c r="O9" s="136" t="s">
        <v>137</v>
      </c>
      <c r="P9" s="136" t="s">
        <v>174</v>
      </c>
      <c r="Q9" s="136"/>
      <c r="R9" s="136" t="s">
        <v>179</v>
      </c>
      <c r="S9" s="136" t="s">
        <v>180</v>
      </c>
      <c r="T9" s="136" t="s">
        <v>176</v>
      </c>
      <c r="U9" s="136"/>
      <c r="V9" s="136"/>
      <c r="W9" s="136" t="s">
        <v>137</v>
      </c>
      <c r="X9" s="136" t="s">
        <v>181</v>
      </c>
      <c r="Y9" s="136"/>
      <c r="Z9" s="136"/>
      <c r="AA9" s="136"/>
    </row>
    <row r="10" spans="1:27" ht="36.75" customHeight="1" x14ac:dyDescent="0.2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137"/>
      <c r="O10" s="136"/>
      <c r="P10" s="136"/>
      <c r="Q10" s="136"/>
      <c r="R10" s="136"/>
      <c r="S10" s="136"/>
      <c r="T10" s="100" t="s">
        <v>177</v>
      </c>
      <c r="U10" s="100" t="s">
        <v>178</v>
      </c>
      <c r="V10" s="136"/>
      <c r="W10" s="136"/>
      <c r="X10" s="136"/>
      <c r="Y10" s="136"/>
      <c r="Z10" s="136"/>
      <c r="AA10" s="136"/>
    </row>
    <row r="11" spans="1:27" s="2" customForma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 x14ac:dyDescent="0.2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 x14ac:dyDescent="0.2">
      <c r="A13" s="138" t="s">
        <v>82</v>
      </c>
      <c r="B13" s="139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 x14ac:dyDescent="0.2">
      <c r="A17" s="29"/>
      <c r="B17" s="29"/>
      <c r="C17" s="29"/>
      <c r="D17" s="29"/>
      <c r="E17" s="29"/>
      <c r="F17" s="29"/>
      <c r="G17" s="29"/>
    </row>
    <row r="18" spans="1:25" x14ac:dyDescent="0.2">
      <c r="A18" s="29"/>
      <c r="B18" s="29"/>
      <c r="C18" s="29"/>
      <c r="D18" s="29"/>
      <c r="E18" s="29"/>
      <c r="F18" s="29"/>
      <c r="G18" s="29"/>
    </row>
    <row r="19" spans="1:25" x14ac:dyDescent="0.2">
      <c r="A19" s="29"/>
      <c r="B19" s="29"/>
      <c r="C19" s="29"/>
      <c r="D19" s="29"/>
      <c r="E19" s="29"/>
      <c r="F19" s="29"/>
      <c r="G19" s="29"/>
    </row>
    <row r="20" spans="1:25" x14ac:dyDescent="0.2">
      <c r="A20" s="13"/>
      <c r="B20" s="13"/>
      <c r="C20" s="13"/>
      <c r="D20" s="13"/>
      <c r="E20" s="13"/>
      <c r="F20" s="13"/>
      <c r="G20" s="13"/>
    </row>
    <row r="21" spans="1:25" ht="16.5" customHeight="1" x14ac:dyDescent="0.2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 x14ac:dyDescent="0.2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">
      <c r="A25" s="102" t="s">
        <v>208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 x14ac:dyDescent="0.2">
      <c r="A26" s="104" t="s">
        <v>210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 x14ac:dyDescent="0.2">
      <c r="F30" s="1"/>
    </row>
    <row r="38" spans="1:6" x14ac:dyDescent="0.2">
      <c r="A38" s="1"/>
      <c r="F38" s="1"/>
    </row>
    <row r="48" spans="1:6" x14ac:dyDescent="0.2">
      <c r="A48" s="1"/>
      <c r="F48" s="1"/>
    </row>
    <row r="49" spans="1:36" x14ac:dyDescent="0.2">
      <c r="F49" s="1"/>
    </row>
    <row r="54" spans="1:36" s="8" customForma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x14ac:dyDescent="0.2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x14ac:dyDescent="0.2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x14ac:dyDescent="0.2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Y25"/>
  <sheetViews>
    <sheetView topLeftCell="A3" workbookViewId="0">
      <selection activeCell="E29" sqref="E29"/>
    </sheetView>
  </sheetViews>
  <sheetFormatPr defaultRowHeight="15" x14ac:dyDescent="0.2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 x14ac:dyDescent="0.25">
      <c r="I1" s="88" t="s">
        <v>162</v>
      </c>
      <c r="W1" s="66" t="s">
        <v>159</v>
      </c>
    </row>
    <row r="2" spans="1:25" x14ac:dyDescent="0.25">
      <c r="I2" s="68" t="s">
        <v>160</v>
      </c>
      <c r="W2" s="66" t="s">
        <v>131</v>
      </c>
    </row>
    <row r="3" spans="1:25" x14ac:dyDescent="0.25">
      <c r="I3" s="68" t="s">
        <v>161</v>
      </c>
    </row>
    <row r="4" spans="1:25" x14ac:dyDescent="0.25">
      <c r="J4" s="68" t="s">
        <v>212</v>
      </c>
    </row>
    <row r="5" spans="1:25" x14ac:dyDescent="0.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 x14ac:dyDescent="0.25">
      <c r="B6" s="68" t="s">
        <v>156</v>
      </c>
      <c r="C6" s="68"/>
      <c r="D6" s="68"/>
      <c r="E6" s="68"/>
    </row>
    <row r="7" spans="1:25" x14ac:dyDescent="0.25">
      <c r="B7" s="68" t="s">
        <v>154</v>
      </c>
      <c r="C7" s="68"/>
      <c r="D7" s="68">
        <v>0</v>
      </c>
      <c r="E7" s="68" t="s">
        <v>153</v>
      </c>
    </row>
    <row r="8" spans="1:25" x14ac:dyDescent="0.25">
      <c r="X8" s="66" t="s">
        <v>145</v>
      </c>
    </row>
    <row r="9" spans="1:25" x14ac:dyDescent="0.2">
      <c r="A9" s="141" t="s">
        <v>44</v>
      </c>
      <c r="B9" s="141" t="s">
        <v>150</v>
      </c>
      <c r="C9" s="140" t="s">
        <v>136</v>
      </c>
      <c r="D9" s="140"/>
      <c r="E9" s="140"/>
      <c r="F9" s="140"/>
      <c r="G9" s="140"/>
      <c r="H9" s="141" t="s">
        <v>141</v>
      </c>
      <c r="I9" s="140" t="s">
        <v>142</v>
      </c>
      <c r="J9" s="140"/>
      <c r="K9" s="140"/>
      <c r="L9" s="140"/>
      <c r="M9" s="140" t="s">
        <v>49</v>
      </c>
      <c r="N9" s="140"/>
      <c r="O9" s="140"/>
      <c r="P9" s="140"/>
      <c r="Q9" s="140"/>
      <c r="R9" s="140"/>
      <c r="S9" s="141" t="s">
        <v>143</v>
      </c>
      <c r="T9" s="140" t="s">
        <v>144</v>
      </c>
      <c r="U9" s="140"/>
      <c r="V9" s="140"/>
      <c r="W9" s="140"/>
      <c r="X9" s="140"/>
      <c r="Y9" s="140"/>
    </row>
    <row r="10" spans="1:25" ht="75" x14ac:dyDescent="0.2">
      <c r="A10" s="142"/>
      <c r="B10" s="142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2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2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 x14ac:dyDescent="0.2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 x14ac:dyDescent="0.25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 x14ac:dyDescent="0.25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 x14ac:dyDescent="0.25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 x14ac:dyDescent="0.25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 x14ac:dyDescent="0.25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 x14ac:dyDescent="0.25">
      <c r="B17" s="82"/>
      <c r="C17" s="83"/>
    </row>
    <row r="18" spans="2:13" x14ac:dyDescent="0.25">
      <c r="B18" s="82"/>
      <c r="C18" s="83"/>
    </row>
    <row r="19" spans="2:13" x14ac:dyDescent="0.25">
      <c r="B19" s="84"/>
    </row>
    <row r="20" spans="2:13" x14ac:dyDescent="0.25">
      <c r="B20" s="66" t="s">
        <v>198</v>
      </c>
    </row>
    <row r="21" spans="2:13" x14ac:dyDescent="0.25">
      <c r="B21" s="66" t="s">
        <v>83</v>
      </c>
      <c r="M21" s="85" t="s">
        <v>35</v>
      </c>
    </row>
    <row r="24" spans="2:13" x14ac:dyDescent="0.25">
      <c r="B24" s="86" t="s">
        <v>208</v>
      </c>
    </row>
    <row r="25" spans="2:13" x14ac:dyDescent="0.25">
      <c r="B25" s="87" t="s">
        <v>210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Z24"/>
  <sheetViews>
    <sheetView view="pageLayout" zoomScale="70" zoomScaleNormal="100" zoomScalePageLayoutView="70" workbookViewId="0">
      <selection activeCell="L14" sqref="L14"/>
    </sheetView>
  </sheetViews>
  <sheetFormatPr defaultRowHeight="15" x14ac:dyDescent="0.2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4.710937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2.140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2.570312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 x14ac:dyDescent="0.25">
      <c r="I1" s="88" t="s">
        <v>158</v>
      </c>
      <c r="W1" s="66" t="s">
        <v>135</v>
      </c>
    </row>
    <row r="2" spans="1:25" x14ac:dyDescent="0.25">
      <c r="I2" s="68" t="s">
        <v>151</v>
      </c>
      <c r="W2" s="66" t="s">
        <v>131</v>
      </c>
    </row>
    <row r="3" spans="1:25" x14ac:dyDescent="0.25">
      <c r="I3" s="68" t="s">
        <v>217</v>
      </c>
    </row>
    <row r="4" spans="1:25" x14ac:dyDescent="0.25">
      <c r="B4" s="68" t="s">
        <v>206</v>
      </c>
      <c r="F4" s="105">
        <v>4386</v>
      </c>
      <c r="G4" s="68" t="s">
        <v>153</v>
      </c>
      <c r="O4" s="68" t="s">
        <v>155</v>
      </c>
      <c r="U4" s="89">
        <v>68.3</v>
      </c>
      <c r="V4" s="68" t="s">
        <v>153</v>
      </c>
    </row>
    <row r="5" spans="1:25" x14ac:dyDescent="0.25">
      <c r="B5" s="68" t="s">
        <v>156</v>
      </c>
      <c r="C5" s="68"/>
      <c r="D5" s="68"/>
      <c r="E5" s="68"/>
    </row>
    <row r="6" spans="1:25" x14ac:dyDescent="0.25">
      <c r="B6" s="68" t="s">
        <v>154</v>
      </c>
      <c r="C6" s="68"/>
      <c r="D6" s="68">
        <v>0</v>
      </c>
      <c r="E6" s="68" t="s">
        <v>153</v>
      </c>
    </row>
    <row r="7" spans="1:25" x14ac:dyDescent="0.25">
      <c r="X7" s="66" t="s">
        <v>145</v>
      </c>
    </row>
    <row r="8" spans="1:25" ht="19.5" customHeight="1" x14ac:dyDescent="0.2">
      <c r="A8" s="141" t="s">
        <v>44</v>
      </c>
      <c r="B8" s="141" t="s">
        <v>150</v>
      </c>
      <c r="C8" s="140" t="s">
        <v>136</v>
      </c>
      <c r="D8" s="140"/>
      <c r="E8" s="140"/>
      <c r="F8" s="140"/>
      <c r="G8" s="140"/>
      <c r="H8" s="141" t="s">
        <v>141</v>
      </c>
      <c r="I8" s="140" t="s">
        <v>142</v>
      </c>
      <c r="J8" s="140"/>
      <c r="K8" s="140"/>
      <c r="L8" s="140"/>
      <c r="M8" s="140" t="s">
        <v>49</v>
      </c>
      <c r="N8" s="140"/>
      <c r="O8" s="140"/>
      <c r="P8" s="140"/>
      <c r="Q8" s="140"/>
      <c r="R8" s="140"/>
      <c r="S8" s="141" t="s">
        <v>143</v>
      </c>
      <c r="T8" s="140" t="s">
        <v>144</v>
      </c>
      <c r="U8" s="140"/>
      <c r="V8" s="140"/>
      <c r="W8" s="140"/>
      <c r="X8" s="140"/>
      <c r="Y8" s="140"/>
    </row>
    <row r="9" spans="1:25" ht="63" customHeight="1" x14ac:dyDescent="0.2">
      <c r="A9" s="142"/>
      <c r="B9" s="142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2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2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 x14ac:dyDescent="0.2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 x14ac:dyDescent="0.25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 x14ac:dyDescent="0.25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 x14ac:dyDescent="0.25">
      <c r="A13" s="92">
        <v>3</v>
      </c>
      <c r="B13" s="93" t="s">
        <v>148</v>
      </c>
      <c r="C13" s="95">
        <v>4386000</v>
      </c>
      <c r="D13" s="95">
        <v>0</v>
      </c>
      <c r="E13" s="96">
        <v>0</v>
      </c>
      <c r="F13" s="96">
        <v>0</v>
      </c>
      <c r="G13" s="96">
        <f>SUM(C13:F13)-D13</f>
        <v>4386000</v>
      </c>
      <c r="H13" s="96">
        <v>0</v>
      </c>
      <c r="I13" s="96">
        <v>14885.38</v>
      </c>
      <c r="J13" s="96">
        <v>0</v>
      </c>
      <c r="K13" s="96">
        <v>0</v>
      </c>
      <c r="L13" s="96">
        <v>14885.38</v>
      </c>
      <c r="M13" s="96">
        <v>1081980</v>
      </c>
      <c r="N13" s="96">
        <v>0</v>
      </c>
      <c r="O13" s="96">
        <v>13632.91</v>
      </c>
      <c r="P13" s="96">
        <v>0</v>
      </c>
      <c r="Q13" s="96">
        <v>0</v>
      </c>
      <c r="R13" s="96">
        <f>SUM(M13:Q13)-N13-P13</f>
        <v>1095612.9099999999</v>
      </c>
      <c r="S13" s="96">
        <v>0</v>
      </c>
      <c r="T13" s="95">
        <f>+C13+H13-M13-S13</f>
        <v>3304020</v>
      </c>
      <c r="U13" s="95">
        <f>+D13-N13</f>
        <v>0</v>
      </c>
      <c r="V13" s="95">
        <v>1252.47</v>
      </c>
      <c r="W13" s="96">
        <v>0</v>
      </c>
      <c r="X13" s="95">
        <f>+F13+K13-Q13</f>
        <v>0</v>
      </c>
      <c r="Y13" s="96">
        <f>SUM(T13:X13)-U13-W13</f>
        <v>3305272.47</v>
      </c>
    </row>
    <row r="14" spans="1:25" ht="27" customHeight="1" x14ac:dyDescent="0.25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/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 x14ac:dyDescent="0.25">
      <c r="A15" s="98"/>
      <c r="B15" s="99" t="s">
        <v>43</v>
      </c>
      <c r="C15" s="95">
        <f>SUM(C11:C14)</f>
        <v>4386000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4386000</v>
      </c>
      <c r="H15" s="95">
        <f>SUM(H11:H14)</f>
        <v>0</v>
      </c>
      <c r="I15" s="95">
        <v>14885.38</v>
      </c>
      <c r="J15" s="95">
        <f>SUM(J11:J14)</f>
        <v>0</v>
      </c>
      <c r="K15" s="95">
        <f>SUM(K11:K14)</f>
        <v>0</v>
      </c>
      <c r="L15" s="95">
        <v>14885.38</v>
      </c>
      <c r="M15" s="95">
        <v>1081980</v>
      </c>
      <c r="N15" s="95">
        <f>SUM(N11:N14)</f>
        <v>0</v>
      </c>
      <c r="O15" s="95">
        <v>13632.91</v>
      </c>
      <c r="P15" s="95">
        <f t="shared" si="0"/>
        <v>0</v>
      </c>
      <c r="Q15" s="95">
        <f t="shared" si="0"/>
        <v>0</v>
      </c>
      <c r="R15" s="95">
        <f t="shared" si="0"/>
        <v>1095612.9099999999</v>
      </c>
      <c r="S15" s="95">
        <f t="shared" si="0"/>
        <v>0</v>
      </c>
      <c r="T15" s="95">
        <f t="shared" si="0"/>
        <v>3304020</v>
      </c>
      <c r="U15" s="95">
        <f t="shared" si="0"/>
        <v>0</v>
      </c>
      <c r="V15" s="95">
        <v>1252.47</v>
      </c>
      <c r="W15" s="95">
        <f t="shared" si="0"/>
        <v>0</v>
      </c>
      <c r="X15" s="95">
        <f t="shared" si="0"/>
        <v>0</v>
      </c>
      <c r="Y15" s="95">
        <f t="shared" si="0"/>
        <v>3305272.47</v>
      </c>
    </row>
    <row r="16" spans="1:25" x14ac:dyDescent="0.25">
      <c r="B16" s="82"/>
      <c r="C16" s="83"/>
      <c r="Q16" s="122"/>
    </row>
    <row r="17" spans="2:20" x14ac:dyDescent="0.25">
      <c r="B17" s="82"/>
      <c r="C17" s="83"/>
      <c r="T17" s="122"/>
    </row>
    <row r="18" spans="2:20" x14ac:dyDescent="0.25">
      <c r="B18" s="84"/>
    </row>
    <row r="19" spans="2:20" x14ac:dyDescent="0.25">
      <c r="B19" s="66" t="s">
        <v>199</v>
      </c>
      <c r="M19" s="85" t="s">
        <v>35</v>
      </c>
    </row>
    <row r="20" spans="2:20" x14ac:dyDescent="0.25">
      <c r="B20" s="66" t="s">
        <v>83</v>
      </c>
    </row>
    <row r="23" spans="2:20" x14ac:dyDescent="0.25">
      <c r="B23" s="86" t="s">
        <v>208</v>
      </c>
    </row>
    <row r="24" spans="2:20" x14ac:dyDescent="0.25">
      <c r="B24" s="87" t="s">
        <v>210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Оксана</cp:lastModifiedBy>
  <cp:lastPrinted>2022-08-01T02:54:37Z</cp:lastPrinted>
  <dcterms:created xsi:type="dcterms:W3CDTF">2002-01-03T23:53:03Z</dcterms:created>
  <dcterms:modified xsi:type="dcterms:W3CDTF">2022-08-01T02:59:52Z</dcterms:modified>
</cp:coreProperties>
</file>