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19170" windowHeight="9150" activeTab="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6" sheetId="6" r:id="rId5"/>
    <sheet name="Приложение 5" sheetId="5" r:id="rId6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25725"/>
</workbook>
</file>

<file path=xl/calcChain.xml><?xml version="1.0" encoding="utf-8"?>
<calcChain xmlns="http://schemas.openxmlformats.org/spreadsheetml/2006/main">
  <c r="W18" i="3"/>
  <c r="W17"/>
  <c r="W16"/>
  <c r="O15" i="5"/>
  <c r="W19" i="3" l="1"/>
  <c r="V13" i="5"/>
  <c r="R13" l="1"/>
  <c r="N18" i="3"/>
  <c r="X18"/>
  <c r="X16"/>
  <c r="AB16" s="1"/>
  <c r="X17"/>
  <c r="AB17" s="1"/>
  <c r="AA19"/>
  <c r="Y19"/>
  <c r="V19"/>
  <c r="S19"/>
  <c r="Q19"/>
  <c r="O19"/>
  <c r="N16"/>
  <c r="N17"/>
  <c r="M19"/>
  <c r="L19"/>
  <c r="K19"/>
  <c r="J19"/>
  <c r="H19"/>
  <c r="E19"/>
  <c r="U13" i="5"/>
  <c r="T11"/>
  <c r="V11"/>
  <c r="R11"/>
  <c r="L11"/>
  <c r="K15"/>
  <c r="J15"/>
  <c r="H15"/>
  <c r="G11"/>
  <c r="X15" i="1"/>
  <c r="X16" s="1"/>
  <c r="W16"/>
  <c r="V16"/>
  <c r="U16"/>
  <c r="T16"/>
  <c r="S16"/>
  <c r="R16"/>
  <c r="Q16"/>
  <c r="P16"/>
  <c r="N16"/>
  <c r="M16"/>
  <c r="L16"/>
  <c r="K16"/>
  <c r="U14" i="5"/>
  <c r="U15" s="1"/>
  <c r="Y16" i="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Y14" i="5"/>
  <c r="R14"/>
  <c r="T13"/>
  <c r="T15" s="1"/>
  <c r="X13"/>
  <c r="X15" s="1"/>
  <c r="W15"/>
  <c r="S15"/>
  <c r="Q15"/>
  <c r="P15"/>
  <c r="N15"/>
  <c r="M15"/>
  <c r="G13"/>
  <c r="F15"/>
  <c r="E15"/>
  <c r="D15"/>
  <c r="C15"/>
  <c r="Y11" l="1"/>
  <c r="X19" i="3"/>
  <c r="G15" i="5"/>
  <c r="N19" i="3"/>
  <c r="V15" i="5"/>
  <c r="T19" i="3"/>
  <c r="R15" i="5"/>
  <c r="L13"/>
  <c r="L15" s="1"/>
  <c r="I15"/>
  <c r="AB18" i="3"/>
  <c r="AB19" s="1"/>
  <c r="Y13" i="5"/>
  <c r="Y15" l="1"/>
</calcChain>
</file>

<file path=xl/sharedStrings.xml><?xml version="1.0" encoding="utf-8"?>
<sst xmlns="http://schemas.openxmlformats.org/spreadsheetml/2006/main" count="433" uniqueCount="218">
  <si>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</si>
  <si>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</si>
  <si>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</si>
  <si>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</si>
  <si>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</si>
  <si>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</si>
  <si>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</si>
  <si>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</si>
  <si>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</si>
  <si>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</si>
  <si>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</si>
  <si>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</si>
  <si>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</si>
  <si>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</si>
  <si>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</si>
  <si>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</si>
  <si>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</si>
  <si>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</si>
  <si>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</si>
  <si>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</si>
  <si>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</si>
  <si>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</si>
  <si>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</si>
  <si>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</si>
  <si>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</si>
  <si>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</si>
  <si>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</si>
  <si>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</si>
  <si>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</si>
  <si>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</si>
  <si>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</si>
  <si>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</si>
  <si>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</si>
  <si>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</si>
  <si>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</si>
  <si>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</si>
  <si>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</si>
  <si>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</si>
  <si>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</si>
  <si>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</si>
  <si>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</si>
  <si>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ценной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</si>
  <si>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</si>
  <si>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</si>
  <si>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</si>
  <si>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</si>
  <si>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</si>
  <si>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</si>
  <si>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</si>
  <si>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</si>
  <si>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</si>
  <si>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</si>
  <si>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</si>
  <si>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</si>
  <si>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</si>
  <si>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</si>
  <si>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</si>
  <si>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</si>
  <si>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</si>
  <si>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</si>
  <si>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</si>
  <si>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</si>
  <si>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Исполнитель Зайцева Т.В.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</si>
  <si>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района</t>
    </r>
  </si>
  <si>
    <t>Периодичность месячная</t>
  </si>
  <si>
    <t>ИНФОРМАЦИЯ О БЮДЖЕТНЫХ КРЕДИТАХ, ПРИВЛЕЧЕННЫХ В БЮДЖЕТ ИВАНОВСКОГО РАЙОНА ОТ ДРУГИХ БЮДЖЕТОВ БЮДЖЕТНОЙ СИСТЕМЫ РФ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</si>
  <si>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</si>
  <si>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</si>
  <si>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</si>
  <si>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</si>
  <si>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</si>
  <si>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</si>
  <si>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Областной б/д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</si>
  <si>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</si>
  <si>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</si>
  <si>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</si>
  <si>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</si>
  <si>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</si>
  <si>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</si>
  <si>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</si>
  <si>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</si>
  <si>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 xml:space="preserve">ИНФОРМАЦИЯ О МУНИЦИПАЛЬНЫХ ГАРАНТИЯХ  ИВАНОВСКОГО РАЙОНА </t>
  </si>
  <si>
    <t>Валюта</t>
  </si>
  <si>
    <t>Всего</t>
  </si>
  <si>
    <t>начальник финансового управления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</si>
  <si>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района</t>
    </r>
  </si>
  <si>
    <t>ИНФОРМАЦИЯ О МУНИЦИПАЛЬНЫХ ЦЕННЫХ БУМАГАХ  ИВАНОВСКОГО РАЙОНА</t>
  </si>
  <si>
    <t xml:space="preserve">№    </t>
  </si>
  <si>
    <t>Государственный регистра-циионный номер выпуска ценных бумаг</t>
  </si>
  <si>
    <t>Наименование и вид ценной бумаги (купонная, дисконтная)</t>
  </si>
  <si>
    <t>Форма выпуска ценных бумаг</t>
  </si>
  <si>
    <t>Дата государствен-ной регистрации Условий эмиссии, регистрацион-ный номер (дд.мм.гг, №)</t>
  </si>
  <si>
    <t>Нормативный правовой акт, которым утверждено Решение о выпуске (с указанием даты и номера акта)</t>
  </si>
  <si>
    <t>Ограниче-ния на владельцев ценных бумаг (при наличии таковых)</t>
  </si>
  <si>
    <t>Номинальная стоимость одной</t>
  </si>
  <si>
    <t>Объявленный объем выпуска (дополнительного выпуска) ценных бумаг по номинальной стоимости (руб.)</t>
  </si>
  <si>
    <t>Дата погашения ценных бумаг (дд.мм.гг)</t>
  </si>
  <si>
    <t>Размещенный объем выпуска</t>
  </si>
  <si>
    <t>Купонный доход в расчете на одну облигацию (руб.)</t>
  </si>
  <si>
    <t>Дисконт на одну облига-цию (руб.)</t>
  </si>
  <si>
    <t>Наименование генерального агента (агента) по размещению ценных бумаг</t>
  </si>
  <si>
    <t>Наиме-нование регист-ратора или депози-тария</t>
  </si>
  <si>
    <t>Наименование организатора торговли на рынке ценных бумаг</t>
  </si>
  <si>
    <t>Перио-дичность выплат купонного дохода</t>
  </si>
  <si>
    <t>Сведения о выплате дохода по ценным бумагам (руб.)</t>
  </si>
  <si>
    <t>Общая сумма расходов на обслуживание облигационного займа (руб.)</t>
  </si>
  <si>
    <t>Объем долга по ценным бумагам по  номина-льной стоимости (руб.)</t>
  </si>
  <si>
    <t>обязате-льства</t>
  </si>
  <si>
    <t>начала размещения ценных бумаг (дд.мм.гг)</t>
  </si>
  <si>
    <t>(дополнительного выпуска) ценных бумаг по номинальной стоимости) (руб.)</t>
  </si>
  <si>
    <t>ная ставка купонного дохода</t>
  </si>
  <si>
    <t>Выпла-ченная сумма купонного дохода</t>
  </si>
  <si>
    <t>Сумма дисконта при погашении (выкупе ценных бумаг)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</si>
  <si>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</si>
  <si>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</si>
  <si>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</si>
  <si>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</si>
  <si>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</si>
  <si>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</si>
  <si>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</si>
  <si>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</si>
  <si>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</si>
  <si>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</si>
  <si>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</si>
  <si>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</si>
  <si>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</si>
  <si>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</si>
  <si>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</si>
  <si>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</si>
  <si>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</si>
  <si>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r>
      <t>ИНФОРМАЦИЯ О КРЕДИТАХ, ПОЛУЧЕННЫХ ИВАНОВСКИМ РАЙОНОМ ОТ КРЕДИТНЫХ ОРГАНИЗАЦИ</t>
    </r>
    <r>
      <rPr>
        <sz val="10"/>
        <rFont val="Times New Roman"/>
        <family val="1"/>
        <charset val="204"/>
      </rPr>
      <t>Й</t>
    </r>
  </si>
  <si>
    <t xml:space="preserve">Приложение № 1 к приказу </t>
  </si>
  <si>
    <t>министерства финансов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</si>
  <si>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</si>
  <si>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</si>
  <si>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</si>
  <si>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</si>
  <si>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</si>
  <si>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</si>
  <si>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</si>
  <si>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</si>
  <si>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</si>
  <si>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</si>
  <si>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</si>
  <si>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</si>
  <si>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</si>
  <si>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</si>
  <si>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</si>
  <si>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</si>
  <si>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</si>
  <si>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</si>
  <si>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</si>
  <si>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</si>
  <si>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</si>
  <si>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</si>
  <si>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</si>
  <si>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</si>
  <si>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</si>
  <si>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</si>
  <si>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</si>
  <si>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</si>
  <si>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>о долговых обязательствах городских и сельских поселений</t>
  </si>
  <si>
    <t>расположенных на территории  Ивановского района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</si>
  <si>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</si>
  <si>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</si>
  <si>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</si>
  <si>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</si>
  <si>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</si>
  <si>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</si>
  <si>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</si>
  <si>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</si>
  <si>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</si>
  <si>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</si>
  <si>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</si>
  <si>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</si>
  <si>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</si>
  <si>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Сумма предоставленных гарантий в 2009 г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</si>
  <si>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</si>
  <si>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</si>
  <si>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</si>
  <si>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</si>
  <si>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</si>
  <si>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</si>
  <si>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</si>
  <si>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</si>
  <si>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</si>
  <si>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</si>
  <si>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района</t>
    </r>
  </si>
  <si>
    <t>пролон-</t>
  </si>
  <si>
    <t>гации</t>
  </si>
  <si>
    <t>обязатель</t>
  </si>
  <si>
    <t>ств</t>
  </si>
  <si>
    <t>09.12.11 №02-т-09/3-14</t>
  </si>
  <si>
    <t>Тел.51-5-88</t>
  </si>
  <si>
    <t>21.12.12 №02-т-13/5-14</t>
  </si>
  <si>
    <t>покр.деффицита</t>
  </si>
  <si>
    <t>11.09.13 №02-м-16/6-14</t>
  </si>
  <si>
    <t>Осущ.меропр.     связ.с ликвид стих.бедствий</t>
  </si>
  <si>
    <t>Сумма долга на 1 января 20__ года</t>
  </si>
  <si>
    <t>Погашено на 01.__.20__г.</t>
  </si>
  <si>
    <t>Заместитель Главы администрации -</t>
  </si>
  <si>
    <t>Заместитель Главы администрации района -</t>
  </si>
  <si>
    <t>Начислено на 01.__.20__г.</t>
  </si>
  <si>
    <t xml:space="preserve">  Остаток долга на 01.__.20__г.</t>
  </si>
  <si>
    <t>Остаток долга на 01.__.20__г.</t>
  </si>
  <si>
    <t>1.Верхний предел муниципального долга на 01.01.2019</t>
  </si>
  <si>
    <t>в 2018 году</t>
  </si>
  <si>
    <t>Исполнитель Шайдурова А.В.</t>
  </si>
  <si>
    <t>Тел 51-2-01</t>
  </si>
  <si>
    <t>Тел.51-2-01</t>
  </si>
  <si>
    <t xml:space="preserve">        Остаток долга на 1 января 2019 года</t>
  </si>
  <si>
    <t>на 01.11.2019 г.</t>
  </si>
  <si>
    <t>Начислено на "01"11.2019 г.</t>
  </si>
  <si>
    <t xml:space="preserve"> Погашено на "01"11.2019 г.</t>
  </si>
  <si>
    <t xml:space="preserve">   Остаток долга на "01.11.2019 г.</t>
  </si>
  <si>
    <t>на 01.11.2019г.</t>
  </si>
  <si>
    <t>за период с 01.01.2019  по 31.10.2019</t>
  </si>
  <si>
    <t xml:space="preserve">за период с 01.01.2019  по   31.10.2019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</si>
</sst>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"/>
    <numFmt numFmtId="166" formatCode="dd/mm/yy;@"/>
  </numFmts>
  <fonts count="19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49" fontId="9" fillId="0" borderId="0" xfId="0" applyNumberFormat="1" applyFont="1" applyAlignment="1">
      <alignment horizontal="left"/>
    </xf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0" fillId="0" borderId="10" xfId="0" applyBorder="1" applyAlignment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49" fontId="11" fillId="0" borderId="0" xfId="0" applyNumberFormat="1" applyFont="1" applyAlignment="1">
      <alignment horizontal="left"/>
    </xf>
    <xf numFmtId="164" fontId="1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4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/>
    <xf numFmtId="0" fontId="0" fillId="0" borderId="5" xfId="0" applyBorder="1" applyAlignment="1"/>
    <xf numFmtId="0" fontId="0" fillId="0" borderId="5" xfId="0" applyBorder="1" applyAlignment="1">
      <alignment horizontal="left"/>
    </xf>
    <xf numFmtId="166" fontId="0" fillId="0" borderId="4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5" xfId="0" applyBorder="1"/>
    <xf numFmtId="0" fontId="16" fillId="0" borderId="4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L25"/>
  <sheetViews>
    <sheetView workbookViewId="0">
      <selection activeCell="E19" sqref="E19"/>
    </sheetView>
  </sheetViews>
  <sheetFormatPr defaultRowHeight="12.75"/>
  <cols>
    <col min="1" max="1" width="4.140625" customWidth="1"/>
    <col min="2" max="2" width="12.85546875" customWidth="1"/>
    <col min="3" max="3" width="10.140625" customWidth="1"/>
    <col min="4" max="4" width="8.140625" customWidth="1"/>
    <col min="5" max="5" width="9" customWidth="1"/>
    <col min="6" max="6" width="14" customWidth="1"/>
    <col min="7" max="7" width="9.28515625" customWidth="1"/>
    <col min="8" max="8" width="10" customWidth="1"/>
    <col min="9" max="9" width="8.5703125" customWidth="1"/>
    <col min="10" max="10" width="9.85546875" customWidth="1"/>
    <col min="11" max="11" width="11.140625" customWidth="1"/>
    <col min="13" max="13" width="7.85546875" customWidth="1"/>
    <col min="14" max="14" width="8.42578125" customWidth="1"/>
    <col min="15" max="15" width="8.28515625" customWidth="1"/>
    <col min="16" max="16" width="10.42578125" customWidth="1"/>
    <col min="17" max="17" width="9.7109375" customWidth="1"/>
    <col min="18" max="18" width="5.7109375" customWidth="1"/>
    <col min="19" max="19" width="10.28515625" customWidth="1"/>
    <col min="20" max="20" width="11" customWidth="1"/>
    <col min="21" max="21" width="7.85546875" customWidth="1"/>
    <col min="22" max="22" width="7.140625" customWidth="1"/>
    <col min="23" max="23" width="7" customWidth="1"/>
    <col min="24" max="24" width="10.7109375" customWidth="1"/>
    <col min="25" max="25" width="8.7109375" customWidth="1"/>
    <col min="26" max="26" width="8.42578125" customWidth="1"/>
  </cols>
  <sheetData>
    <row r="1" spans="1:27" ht="18">
      <c r="A1" s="68" t="s">
        <v>211</v>
      </c>
      <c r="V1" s="63" t="s">
        <v>131</v>
      </c>
      <c r="X1" s="60"/>
    </row>
    <row r="2" spans="1:27" ht="15">
      <c r="A2" s="66" t="s">
        <v>85</v>
      </c>
      <c r="V2" s="63" t="s">
        <v>132</v>
      </c>
    </row>
    <row r="3" spans="1:27" ht="15">
      <c r="A3" s="66" t="s">
        <v>64</v>
      </c>
    </row>
    <row r="4" spans="1:27" ht="15">
      <c r="A4" s="66"/>
    </row>
    <row r="5" spans="1:27" ht="15">
      <c r="A5" s="66" t="s">
        <v>130</v>
      </c>
    </row>
    <row r="6" spans="1:27">
      <c r="A6" s="67"/>
    </row>
    <row r="7" spans="1:27" ht="19.5" customHeight="1">
      <c r="A7" s="4"/>
      <c r="B7" s="19" t="s">
        <v>115</v>
      </c>
      <c r="C7" s="19" t="s">
        <v>2</v>
      </c>
      <c r="D7" s="19" t="s">
        <v>118</v>
      </c>
      <c r="E7" s="19" t="s">
        <v>2</v>
      </c>
      <c r="F7" s="19" t="s">
        <v>121</v>
      </c>
      <c r="G7" s="19" t="s">
        <v>82</v>
      </c>
      <c r="H7" s="19" t="s">
        <v>2</v>
      </c>
      <c r="I7" s="4" t="s">
        <v>3</v>
      </c>
      <c r="J7" s="19" t="s">
        <v>2</v>
      </c>
      <c r="K7" s="19" t="s">
        <v>126</v>
      </c>
      <c r="L7" s="23" t="s">
        <v>202</v>
      </c>
      <c r="M7" s="24"/>
      <c r="N7" s="25"/>
      <c r="O7" s="22"/>
      <c r="P7" s="22" t="s">
        <v>199</v>
      </c>
      <c r="Q7" s="24"/>
      <c r="R7" s="24"/>
      <c r="S7" s="26"/>
      <c r="T7" s="23" t="s">
        <v>203</v>
      </c>
      <c r="U7" s="80"/>
      <c r="V7" s="24"/>
      <c r="W7" s="24"/>
      <c r="X7" s="25"/>
      <c r="Y7" s="19" t="s">
        <v>0</v>
      </c>
      <c r="Z7" s="118" t="s">
        <v>1</v>
      </c>
      <c r="AA7" s="117"/>
    </row>
    <row r="8" spans="1:27">
      <c r="A8" s="5"/>
      <c r="B8" s="20" t="s">
        <v>116</v>
      </c>
      <c r="C8" s="20" t="s">
        <v>116</v>
      </c>
      <c r="D8" s="20" t="s">
        <v>119</v>
      </c>
      <c r="E8" s="20" t="s">
        <v>119</v>
      </c>
      <c r="F8" s="20" t="s">
        <v>27</v>
      </c>
      <c r="G8" s="20" t="s">
        <v>190</v>
      </c>
      <c r="H8" s="20" t="s">
        <v>123</v>
      </c>
      <c r="I8" s="5" t="s">
        <v>8</v>
      </c>
      <c r="J8" s="5" t="s">
        <v>124</v>
      </c>
      <c r="K8" s="5" t="s">
        <v>46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4"/>
      <c r="Y8" s="20" t="s">
        <v>5</v>
      </c>
      <c r="Z8" s="5" t="s">
        <v>6</v>
      </c>
    </row>
    <row r="9" spans="1:27">
      <c r="A9" s="5" t="s">
        <v>7</v>
      </c>
      <c r="B9" s="20" t="s">
        <v>117</v>
      </c>
      <c r="C9" s="20" t="s">
        <v>117</v>
      </c>
      <c r="D9" s="20" t="s">
        <v>117</v>
      </c>
      <c r="E9" s="20" t="s">
        <v>14</v>
      </c>
      <c r="F9" s="20" t="s">
        <v>122</v>
      </c>
      <c r="G9" s="20" t="s">
        <v>191</v>
      </c>
      <c r="H9" s="20" t="s">
        <v>17</v>
      </c>
      <c r="I9" s="5" t="s">
        <v>18</v>
      </c>
      <c r="J9" s="5" t="s">
        <v>125</v>
      </c>
      <c r="K9" s="5" t="s">
        <v>29</v>
      </c>
      <c r="L9" s="20" t="s">
        <v>128</v>
      </c>
      <c r="M9" s="20" t="s">
        <v>10</v>
      </c>
      <c r="N9" s="20"/>
      <c r="O9" s="20" t="s">
        <v>12</v>
      </c>
      <c r="P9" s="20" t="s">
        <v>13</v>
      </c>
      <c r="Q9" s="20"/>
      <c r="R9" s="20" t="s">
        <v>10</v>
      </c>
      <c r="S9" s="20"/>
      <c r="T9" s="20" t="s">
        <v>13</v>
      </c>
      <c r="U9" s="20" t="s">
        <v>129</v>
      </c>
      <c r="V9" s="20"/>
      <c r="W9" s="20" t="s">
        <v>10</v>
      </c>
      <c r="X9" s="5"/>
      <c r="Y9" s="20" t="s">
        <v>14</v>
      </c>
      <c r="Z9" s="5" t="s">
        <v>15</v>
      </c>
    </row>
    <row r="10" spans="1:27">
      <c r="A10" s="5" t="s">
        <v>16</v>
      </c>
      <c r="B10" s="20"/>
      <c r="C10" s="20"/>
      <c r="D10" s="20" t="s">
        <v>42</v>
      </c>
      <c r="E10" s="20" t="s">
        <v>25</v>
      </c>
      <c r="F10" s="20"/>
      <c r="G10" s="20"/>
      <c r="H10" s="20"/>
      <c r="I10" s="5" t="s">
        <v>29</v>
      </c>
      <c r="J10" s="5" t="s">
        <v>17</v>
      </c>
      <c r="K10" s="5" t="s">
        <v>32</v>
      </c>
      <c r="L10" s="20"/>
      <c r="M10" s="20" t="s">
        <v>21</v>
      </c>
      <c r="N10" s="20" t="s">
        <v>22</v>
      </c>
      <c r="O10" s="20" t="s">
        <v>24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19</v>
      </c>
      <c r="U10" s="20" t="s">
        <v>77</v>
      </c>
      <c r="V10" s="20" t="s">
        <v>20</v>
      </c>
      <c r="W10" s="20" t="s">
        <v>21</v>
      </c>
      <c r="X10" s="5" t="s">
        <v>22</v>
      </c>
      <c r="Y10" s="20" t="s">
        <v>25</v>
      </c>
      <c r="Z10" s="5" t="s">
        <v>26</v>
      </c>
    </row>
    <row r="11" spans="1:27">
      <c r="A11" s="5"/>
      <c r="B11" s="20"/>
      <c r="C11" s="20"/>
      <c r="D11" s="20" t="s">
        <v>188</v>
      </c>
      <c r="E11" s="20" t="s">
        <v>120</v>
      </c>
      <c r="F11" s="20"/>
      <c r="G11" s="20"/>
      <c r="H11" s="20"/>
      <c r="I11" s="5" t="s">
        <v>32</v>
      </c>
      <c r="J11" s="5"/>
      <c r="K11" s="5" t="s">
        <v>127</v>
      </c>
      <c r="L11" s="20"/>
      <c r="M11" s="20"/>
      <c r="N11" s="20"/>
      <c r="O11" s="20" t="s">
        <v>28</v>
      </c>
      <c r="P11" s="20"/>
      <c r="Q11" s="20"/>
      <c r="R11" s="20"/>
      <c r="S11" s="20"/>
      <c r="T11" s="20"/>
      <c r="U11" s="20" t="s">
        <v>78</v>
      </c>
      <c r="V11" s="20"/>
      <c r="W11" s="20"/>
      <c r="X11" s="5"/>
      <c r="Y11" s="20" t="s">
        <v>31</v>
      </c>
      <c r="Z11" s="5"/>
    </row>
    <row r="12" spans="1:27">
      <c r="A12" s="5"/>
      <c r="B12" s="20"/>
      <c r="C12" s="20"/>
      <c r="D12" s="20" t="s">
        <v>189</v>
      </c>
      <c r="E12" s="20"/>
      <c r="F12" s="20"/>
      <c r="G12" s="20"/>
      <c r="H12" s="20"/>
      <c r="I12" s="3"/>
      <c r="J12" s="3"/>
      <c r="K12" s="3"/>
      <c r="L12" s="20"/>
      <c r="M12" s="20"/>
      <c r="N12" s="20"/>
      <c r="O12" s="20" t="s">
        <v>33</v>
      </c>
      <c r="P12" s="20"/>
      <c r="Q12" s="20"/>
      <c r="R12" s="20"/>
      <c r="S12" s="20"/>
      <c r="T12" s="20"/>
      <c r="U12" s="20" t="s">
        <v>19</v>
      </c>
      <c r="V12" s="20"/>
      <c r="W12" s="20"/>
      <c r="X12" s="5"/>
      <c r="Y12" s="20"/>
      <c r="Z12" s="5"/>
    </row>
    <row r="13" spans="1:27" ht="12" customHeight="1">
      <c r="A13" s="5"/>
      <c r="B13" s="21"/>
      <c r="C13" s="21"/>
      <c r="D13" s="21"/>
      <c r="E13" s="21"/>
      <c r="F13" s="21"/>
      <c r="G13" s="21"/>
      <c r="H13" s="21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6"/>
      <c r="Y13" s="21"/>
      <c r="Z13" s="6"/>
    </row>
    <row r="14" spans="1:27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>
      <c r="A15" s="112"/>
      <c r="B15" s="7"/>
      <c r="C15" s="113"/>
      <c r="D15" s="7" t="s">
        <v>34</v>
      </c>
      <c r="E15" s="7" t="s">
        <v>34</v>
      </c>
      <c r="F15" s="114"/>
      <c r="G15" s="7"/>
      <c r="H15" s="113"/>
      <c r="I15" s="7"/>
      <c r="J15" s="113"/>
      <c r="K15" s="115">
        <v>0</v>
      </c>
      <c r="L15" s="7">
        <v>0</v>
      </c>
      <c r="M15" s="115">
        <v>0</v>
      </c>
      <c r="N15" s="115">
        <v>0</v>
      </c>
      <c r="O15" s="116"/>
      <c r="P15" s="115">
        <v>0</v>
      </c>
      <c r="Q15" s="7">
        <v>0</v>
      </c>
      <c r="R15" s="7">
        <v>0</v>
      </c>
      <c r="S15" s="7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f>SUM(T15:W15)</f>
        <v>0</v>
      </c>
      <c r="Y15" s="7" t="s">
        <v>34</v>
      </c>
      <c r="Z15" s="7" t="s">
        <v>34</v>
      </c>
    </row>
    <row r="16" spans="1:27">
      <c r="A16" s="30" t="s">
        <v>83</v>
      </c>
      <c r="B16" s="6"/>
      <c r="C16" s="6"/>
      <c r="D16" s="6"/>
      <c r="E16" s="6"/>
      <c r="F16" s="6"/>
      <c r="G16" s="6"/>
      <c r="H16" s="30"/>
      <c r="I16" s="79"/>
      <c r="J16" s="30"/>
      <c r="K16" s="119">
        <f>SUM(K15)</f>
        <v>0</v>
      </c>
      <c r="L16" s="119">
        <f t="shared" ref="L16:X16" si="0">SUM(L15)</f>
        <v>0</v>
      </c>
      <c r="M16" s="119">
        <f t="shared" si="0"/>
        <v>0</v>
      </c>
      <c r="N16" s="119">
        <f t="shared" si="0"/>
        <v>0</v>
      </c>
      <c r="O16" s="119"/>
      <c r="P16" s="119">
        <f t="shared" si="0"/>
        <v>0</v>
      </c>
      <c r="Q16" s="119">
        <f t="shared" si="0"/>
        <v>0</v>
      </c>
      <c r="R16" s="119">
        <f t="shared" si="0"/>
        <v>0</v>
      </c>
      <c r="S16" s="119">
        <f t="shared" si="0"/>
        <v>0</v>
      </c>
      <c r="T16" s="119">
        <f t="shared" si="0"/>
        <v>0</v>
      </c>
      <c r="U16" s="119">
        <f t="shared" si="0"/>
        <v>0</v>
      </c>
      <c r="V16" s="119">
        <f t="shared" si="0"/>
        <v>0</v>
      </c>
      <c r="W16" s="119">
        <f t="shared" si="0"/>
        <v>0</v>
      </c>
      <c r="X16" s="119">
        <f t="shared" si="0"/>
        <v>0</v>
      </c>
      <c r="Y16" s="31"/>
      <c r="Z16" s="32"/>
    </row>
    <row r="19" spans="1:90">
      <c r="A19" s="8" t="s">
        <v>200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>
      <c r="A20" s="8" t="s">
        <v>84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8">
      <c r="A21" s="6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>
      <c r="A24" s="129" t="s">
        <v>207</v>
      </c>
    </row>
    <row r="25" spans="1:90">
      <c r="A25" s="129" t="s">
        <v>208</v>
      </c>
    </row>
  </sheetData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N29"/>
  <sheetViews>
    <sheetView workbookViewId="0">
      <selection activeCell="A2" sqref="A2"/>
    </sheetView>
  </sheetViews>
  <sheetFormatPr defaultRowHeight="12.75"/>
  <cols>
    <col min="1" max="1" width="5.7109375" customWidth="1"/>
    <col min="2" max="3" width="11.140625" customWidth="1"/>
    <col min="5" max="5" width="8.140625" customWidth="1"/>
    <col min="6" max="6" width="14.42578125" customWidth="1"/>
    <col min="7" max="7" width="13.28515625" customWidth="1"/>
    <col min="8" max="8" width="11.5703125" customWidth="1"/>
    <col min="9" max="9" width="11" customWidth="1"/>
    <col min="10" max="10" width="11.28515625" customWidth="1"/>
    <col min="11" max="11" width="8.42578125" customWidth="1"/>
    <col min="12" max="12" width="12.5703125" customWidth="1"/>
    <col min="13" max="13" width="11.85546875" customWidth="1"/>
    <col min="16" max="16" width="10.28515625" customWidth="1"/>
    <col min="17" max="17" width="11" customWidth="1"/>
    <col min="18" max="18" width="10.28515625" customWidth="1"/>
    <col min="19" max="19" width="10.7109375" customWidth="1"/>
    <col min="22" max="22" width="14.85546875" customWidth="1"/>
    <col min="23" max="23" width="10.5703125" customWidth="1"/>
    <col min="24" max="24" width="11.5703125" customWidth="1"/>
    <col min="25" max="25" width="5.140625" customWidth="1"/>
    <col min="26" max="26" width="4" customWidth="1"/>
    <col min="27" max="27" width="5.5703125" customWidth="1"/>
    <col min="28" max="28" width="6.85546875" customWidth="1"/>
    <col min="29" max="30" width="5.85546875" customWidth="1"/>
    <col min="31" max="31" width="6.85546875" customWidth="1"/>
    <col min="32" max="32" width="5.42578125" customWidth="1"/>
    <col min="33" max="33" width="7" customWidth="1"/>
    <col min="34" max="35" width="5.85546875" customWidth="1"/>
    <col min="36" max="37" width="5.5703125" customWidth="1"/>
    <col min="38" max="38" width="5.7109375" customWidth="1"/>
    <col min="39" max="39" width="5.42578125" customWidth="1"/>
    <col min="40" max="40" width="6.7109375" customWidth="1"/>
  </cols>
  <sheetData>
    <row r="1" spans="1:40" ht="14.25">
      <c r="A1" s="68" t="s">
        <v>211</v>
      </c>
      <c r="V1" s="63" t="s">
        <v>133</v>
      </c>
    </row>
    <row r="2" spans="1:40" ht="15">
      <c r="A2" s="66" t="s">
        <v>85</v>
      </c>
      <c r="V2" s="63" t="s">
        <v>132</v>
      </c>
    </row>
    <row r="3" spans="1:40" ht="15">
      <c r="A3" s="66" t="s">
        <v>64</v>
      </c>
    </row>
    <row r="4" spans="1:40" ht="18">
      <c r="A4" s="71"/>
    </row>
    <row r="5" spans="1:40" ht="15">
      <c r="A5" s="66" t="s">
        <v>86</v>
      </c>
    </row>
    <row r="6" spans="1:40" ht="15">
      <c r="A6" s="66"/>
    </row>
    <row r="7" spans="1:40" ht="28.5" customHeight="1">
      <c r="A7" s="73" t="s">
        <v>87</v>
      </c>
      <c r="B7" s="132" t="s">
        <v>88</v>
      </c>
      <c r="C7" s="131" t="s">
        <v>89</v>
      </c>
      <c r="D7" s="133" t="s">
        <v>90</v>
      </c>
      <c r="E7" s="73" t="s">
        <v>82</v>
      </c>
      <c r="F7" s="132" t="s">
        <v>91</v>
      </c>
      <c r="G7" s="131" t="s">
        <v>92</v>
      </c>
      <c r="H7" s="133" t="s">
        <v>93</v>
      </c>
      <c r="I7" s="73" t="s">
        <v>94</v>
      </c>
      <c r="J7" s="134" t="s">
        <v>95</v>
      </c>
      <c r="K7" s="75" t="s">
        <v>2</v>
      </c>
      <c r="L7" s="134" t="s">
        <v>96</v>
      </c>
      <c r="M7" s="77" t="s">
        <v>97</v>
      </c>
      <c r="N7" s="73" t="s">
        <v>3</v>
      </c>
      <c r="O7" s="132" t="s">
        <v>98</v>
      </c>
      <c r="P7" s="131" t="s">
        <v>99</v>
      </c>
      <c r="Q7" s="131" t="s">
        <v>100</v>
      </c>
      <c r="R7" s="131" t="s">
        <v>101</v>
      </c>
      <c r="S7" s="131" t="s">
        <v>102</v>
      </c>
      <c r="T7" s="131" t="s">
        <v>103</v>
      </c>
      <c r="U7" s="131" t="s">
        <v>104</v>
      </c>
      <c r="V7" s="131"/>
      <c r="W7" s="131" t="s">
        <v>105</v>
      </c>
      <c r="X7" s="131" t="s">
        <v>106</v>
      </c>
    </row>
    <row r="8" spans="1:40" ht="111" customHeight="1">
      <c r="A8" s="72" t="s">
        <v>16</v>
      </c>
      <c r="B8" s="132"/>
      <c r="C8" s="131"/>
      <c r="D8" s="133"/>
      <c r="E8" s="72" t="s">
        <v>107</v>
      </c>
      <c r="F8" s="132"/>
      <c r="G8" s="131"/>
      <c r="H8" s="133"/>
      <c r="I8" s="72" t="s">
        <v>41</v>
      </c>
      <c r="J8" s="134"/>
      <c r="K8" s="76" t="s">
        <v>108</v>
      </c>
      <c r="L8" s="134"/>
      <c r="M8" s="78" t="s">
        <v>109</v>
      </c>
      <c r="N8" s="72" t="s">
        <v>110</v>
      </c>
      <c r="O8" s="132"/>
      <c r="P8" s="131"/>
      <c r="Q8" s="131"/>
      <c r="R8" s="131"/>
      <c r="S8" s="131"/>
      <c r="T8" s="131"/>
      <c r="U8" s="69" t="s">
        <v>111</v>
      </c>
      <c r="V8" s="69" t="s">
        <v>112</v>
      </c>
      <c r="W8" s="131"/>
      <c r="X8" s="131"/>
    </row>
    <row r="9" spans="1:40" ht="41.25" hidden="1" customHeight="1" thickBot="1">
      <c r="A9" s="72"/>
      <c r="B9" s="131"/>
      <c r="C9" s="131"/>
      <c r="D9" s="131"/>
      <c r="E9" s="74"/>
      <c r="F9" s="131"/>
      <c r="G9" s="131"/>
      <c r="H9" s="131"/>
      <c r="I9" s="72" t="s">
        <v>113</v>
      </c>
      <c r="J9" s="131"/>
      <c r="K9" s="74"/>
      <c r="L9" s="131"/>
      <c r="M9" s="72"/>
      <c r="N9" s="72"/>
      <c r="O9" s="69"/>
      <c r="P9" s="69"/>
      <c r="Q9" s="69"/>
      <c r="R9" s="69"/>
      <c r="S9" s="69"/>
      <c r="T9" s="69"/>
      <c r="U9" s="69"/>
      <c r="V9" s="69"/>
      <c r="W9" s="69"/>
      <c r="X9" s="69"/>
      <c r="Y9" s="12"/>
      <c r="Z9" s="9" t="s">
        <v>36</v>
      </c>
      <c r="AA9" s="10"/>
      <c r="AB9" s="10"/>
      <c r="AC9" s="10"/>
      <c r="AD9" s="12"/>
      <c r="AE9" s="9" t="s">
        <v>37</v>
      </c>
      <c r="AF9" s="10"/>
      <c r="AG9" s="10"/>
      <c r="AH9" s="12"/>
      <c r="AI9" s="9" t="s">
        <v>38</v>
      </c>
      <c r="AJ9" s="10"/>
      <c r="AK9" s="10"/>
      <c r="AL9" s="12"/>
      <c r="AM9" s="11" t="s">
        <v>39</v>
      </c>
      <c r="AN9" s="12" t="s">
        <v>40</v>
      </c>
    </row>
    <row r="10" spans="1:40" ht="13.5">
      <c r="A10" s="69">
        <v>1</v>
      </c>
      <c r="B10" s="69">
        <v>2</v>
      </c>
      <c r="C10" s="69">
        <v>3</v>
      </c>
      <c r="D10" s="69">
        <v>4</v>
      </c>
      <c r="E10" s="69">
        <v>5</v>
      </c>
      <c r="F10" s="69">
        <v>6</v>
      </c>
      <c r="G10" s="69">
        <v>7</v>
      </c>
      <c r="H10" s="70">
        <v>8</v>
      </c>
      <c r="I10" s="70">
        <v>9</v>
      </c>
      <c r="J10" s="70">
        <v>10</v>
      </c>
      <c r="K10" s="69">
        <v>11</v>
      </c>
      <c r="L10" s="69">
        <v>12</v>
      </c>
      <c r="M10" s="69">
        <v>13</v>
      </c>
      <c r="N10" s="69">
        <v>14</v>
      </c>
      <c r="O10" s="69">
        <v>15</v>
      </c>
      <c r="P10" s="69">
        <v>16</v>
      </c>
      <c r="Q10" s="69">
        <v>17</v>
      </c>
      <c r="R10" s="69">
        <v>18</v>
      </c>
      <c r="S10" s="69">
        <v>19</v>
      </c>
      <c r="T10" s="69">
        <v>20</v>
      </c>
      <c r="U10" s="69">
        <v>21</v>
      </c>
      <c r="V10" s="69">
        <v>22</v>
      </c>
      <c r="W10" s="69">
        <v>23</v>
      </c>
      <c r="X10" s="69">
        <v>24</v>
      </c>
    </row>
    <row r="11" spans="1:40" ht="13.5">
      <c r="A11" s="70">
        <v>1</v>
      </c>
      <c r="B11" s="73" t="s">
        <v>34</v>
      </c>
      <c r="C11" s="73" t="s">
        <v>34</v>
      </c>
      <c r="D11" s="73" t="s">
        <v>34</v>
      </c>
      <c r="E11" s="73" t="s">
        <v>34</v>
      </c>
      <c r="F11" s="73" t="s">
        <v>34</v>
      </c>
      <c r="G11" s="73" t="s">
        <v>34</v>
      </c>
      <c r="H11" s="73" t="s">
        <v>34</v>
      </c>
      <c r="I11" s="73" t="s">
        <v>34</v>
      </c>
      <c r="J11" s="73" t="s">
        <v>34</v>
      </c>
      <c r="K11" s="73" t="s">
        <v>34</v>
      </c>
      <c r="L11" s="73" t="s">
        <v>34</v>
      </c>
      <c r="M11" s="73" t="s">
        <v>34</v>
      </c>
      <c r="N11" s="73" t="s">
        <v>34</v>
      </c>
      <c r="O11" s="73" t="s">
        <v>34</v>
      </c>
      <c r="P11" s="73" t="s">
        <v>34</v>
      </c>
      <c r="Q11" s="73" t="s">
        <v>34</v>
      </c>
      <c r="R11" s="73" t="s">
        <v>34</v>
      </c>
      <c r="S11" s="73" t="s">
        <v>34</v>
      </c>
      <c r="T11" s="73" t="s">
        <v>34</v>
      </c>
      <c r="U11" s="73" t="s">
        <v>34</v>
      </c>
      <c r="V11" s="73" t="s">
        <v>34</v>
      </c>
      <c r="W11" s="73" t="s">
        <v>34</v>
      </c>
      <c r="X11" s="73" t="s">
        <v>34</v>
      </c>
    </row>
    <row r="12" spans="1:40" ht="27">
      <c r="A12" s="70" t="s">
        <v>114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7" spans="1:25">
      <c r="A17" s="34"/>
      <c r="B17" s="34"/>
      <c r="C17" s="34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18">
      <c r="A18" s="37" t="s">
        <v>200</v>
      </c>
      <c r="B18" s="6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8">
      <c r="A19" s="37" t="s">
        <v>84</v>
      </c>
      <c r="B19" s="6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7" t="s">
        <v>35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8">
      <c r="A20" s="60"/>
      <c r="B20" s="6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60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8">
      <c r="A21" s="60"/>
      <c r="B21" s="6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0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8">
      <c r="A22" s="38" t="s">
        <v>207</v>
      </c>
      <c r="B22" s="60"/>
      <c r="C22" s="8"/>
      <c r="D22" s="5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9"/>
      <c r="T22" s="59"/>
      <c r="U22" s="8"/>
      <c r="V22" s="8"/>
      <c r="W22" s="8"/>
      <c r="X22" s="8"/>
      <c r="Y22" s="8"/>
    </row>
    <row r="23" spans="1:25" ht="18">
      <c r="A23" s="65" t="s">
        <v>209</v>
      </c>
      <c r="B23" s="60"/>
      <c r="C23" s="8"/>
      <c r="D23" s="5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>
      <c r="A24" s="8"/>
      <c r="B24" s="8"/>
      <c r="C24" s="8"/>
      <c r="D24" s="5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>
      <c r="A25" s="8"/>
      <c r="B25" s="8"/>
      <c r="C25" s="8"/>
      <c r="D25" s="5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A26" s="8"/>
      <c r="B26" s="8"/>
      <c r="C26" s="8"/>
      <c r="D26" s="5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8"/>
      <c r="B27" s="8"/>
      <c r="C27" s="8"/>
      <c r="D27" s="5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>
      <c r="A28" s="8"/>
      <c r="B28" s="8"/>
      <c r="C28" s="8"/>
      <c r="D28" s="5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>
      <c r="A29" s="8"/>
      <c r="B29" s="8"/>
      <c r="C29" s="8"/>
      <c r="D29" s="5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7">
    <mergeCell ref="R7:R8"/>
    <mergeCell ref="B7:B9"/>
    <mergeCell ref="C7:C9"/>
    <mergeCell ref="D7:D9"/>
    <mergeCell ref="F7:F9"/>
    <mergeCell ref="G7:G9"/>
    <mergeCell ref="H7:H9"/>
    <mergeCell ref="J7:J9"/>
    <mergeCell ref="L7:L9"/>
    <mergeCell ref="O7:O8"/>
    <mergeCell ref="P7:P8"/>
    <mergeCell ref="Q7:Q8"/>
    <mergeCell ref="X7:X8"/>
    <mergeCell ref="S7:S8"/>
    <mergeCell ref="T7:T8"/>
    <mergeCell ref="U7:V7"/>
    <mergeCell ref="W7:W8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C29"/>
  <sheetViews>
    <sheetView workbookViewId="0">
      <selection activeCell="AB23" sqref="AB23"/>
    </sheetView>
  </sheetViews>
  <sheetFormatPr defaultRowHeight="12.75"/>
  <cols>
    <col min="1" max="1" width="4.140625" style="8" customWidth="1"/>
    <col min="2" max="2" width="20.85546875" style="8" customWidth="1"/>
    <col min="3" max="3" width="14" style="8" customWidth="1"/>
    <col min="4" max="4" width="15.28515625" style="58" customWidth="1"/>
    <col min="5" max="5" width="13.28515625" style="8" customWidth="1"/>
    <col min="6" max="6" width="7.7109375" style="8" customWidth="1"/>
    <col min="7" max="7" width="6.140625" style="8" customWidth="1"/>
    <col min="8" max="8" width="11" style="8" customWidth="1"/>
    <col min="9" max="9" width="11.28515625" style="8" customWidth="1"/>
    <col min="10" max="10" width="11.7109375" style="8" customWidth="1"/>
    <col min="11" max="11" width="8.42578125" style="8" customWidth="1"/>
    <col min="12" max="12" width="8.85546875" style="8" customWidth="1"/>
    <col min="13" max="13" width="6.85546875" style="8" customWidth="1"/>
    <col min="14" max="14" width="11.42578125" style="8" customWidth="1"/>
    <col min="15" max="15" width="10.28515625" style="8" customWidth="1"/>
    <col min="16" max="16" width="9.140625" style="8" customWidth="1"/>
    <col min="17" max="17" width="5.5703125" style="8" customWidth="1"/>
    <col min="18" max="18" width="9.7109375" style="8" customWidth="1"/>
    <col min="19" max="19" width="11.28515625" style="8" customWidth="1"/>
    <col min="20" max="20" width="10.28515625" style="8" customWidth="1"/>
    <col min="21" max="21" width="8.85546875" style="8" customWidth="1"/>
    <col min="22" max="22" width="8.140625" style="8" customWidth="1"/>
    <col min="23" max="23" width="8.7109375" style="8" customWidth="1"/>
    <col min="24" max="24" width="11.5703125" style="8" customWidth="1"/>
    <col min="25" max="25" width="9.28515625" style="8" customWidth="1"/>
    <col min="26" max="26" width="9.140625" style="8"/>
    <col min="27" max="27" width="7.85546875" style="8" customWidth="1"/>
    <col min="28" max="28" width="11.28515625" style="8" customWidth="1"/>
    <col min="29" max="29" width="10" style="8" customWidth="1"/>
  </cols>
  <sheetData>
    <row r="1" spans="1:29" ht="14.25">
      <c r="D1" s="39"/>
      <c r="E1" s="39"/>
      <c r="Z1" s="63" t="s">
        <v>134</v>
      </c>
    </row>
    <row r="2" spans="1:29" ht="14.25">
      <c r="A2" s="1" t="s">
        <v>211</v>
      </c>
      <c r="D2" s="8"/>
      <c r="E2" s="39"/>
      <c r="Z2" s="63" t="s">
        <v>132</v>
      </c>
    </row>
    <row r="3" spans="1:29">
      <c r="A3" s="8" t="s">
        <v>63</v>
      </c>
      <c r="D3" s="8"/>
      <c r="E3" s="39"/>
      <c r="F3" s="39"/>
    </row>
    <row r="4" spans="1:29">
      <c r="A4" s="8" t="s">
        <v>64</v>
      </c>
      <c r="D4" s="8"/>
      <c r="E4" s="39"/>
      <c r="F4" s="39"/>
    </row>
    <row r="5" spans="1:29">
      <c r="D5" s="8"/>
      <c r="E5" s="39"/>
      <c r="F5" s="39"/>
    </row>
    <row r="6" spans="1:29" ht="15">
      <c r="A6" s="64" t="s">
        <v>65</v>
      </c>
      <c r="D6" s="8"/>
      <c r="E6" s="39"/>
      <c r="F6" s="39"/>
    </row>
    <row r="8" spans="1:29">
      <c r="A8" s="40"/>
      <c r="B8" s="41" t="s">
        <v>60</v>
      </c>
      <c r="C8" s="41" t="s">
        <v>74</v>
      </c>
      <c r="D8" s="41" t="s">
        <v>70</v>
      </c>
      <c r="E8" s="40" t="s">
        <v>4</v>
      </c>
      <c r="F8" s="40" t="s">
        <v>3</v>
      </c>
      <c r="G8" s="43"/>
      <c r="H8" s="44" t="s">
        <v>48</v>
      </c>
      <c r="I8" s="44"/>
      <c r="J8" s="130" t="s">
        <v>210</v>
      </c>
      <c r="K8" s="45"/>
      <c r="L8" s="45"/>
      <c r="M8" s="45"/>
      <c r="N8" s="42"/>
      <c r="O8" s="40" t="s">
        <v>4</v>
      </c>
      <c r="P8" s="23" t="s">
        <v>212</v>
      </c>
      <c r="Q8" s="46"/>
      <c r="R8" s="46"/>
      <c r="S8" s="126" t="s">
        <v>213</v>
      </c>
      <c r="T8" s="44"/>
      <c r="U8" s="108"/>
      <c r="V8" s="106"/>
      <c r="W8" s="106"/>
      <c r="X8" s="125" t="s">
        <v>214</v>
      </c>
      <c r="Y8" s="108"/>
      <c r="Z8" s="106"/>
      <c r="AA8" s="106"/>
      <c r="AB8" s="41"/>
      <c r="AC8" s="41" t="s">
        <v>50</v>
      </c>
    </row>
    <row r="9" spans="1:29">
      <c r="A9" s="47"/>
      <c r="B9" s="48" t="s">
        <v>51</v>
      </c>
      <c r="C9" s="48" t="s">
        <v>66</v>
      </c>
      <c r="D9" s="48" t="s">
        <v>71</v>
      </c>
      <c r="E9" s="47" t="s">
        <v>73</v>
      </c>
      <c r="F9" s="47" t="s">
        <v>8</v>
      </c>
      <c r="G9" s="49"/>
      <c r="H9" s="49" t="s">
        <v>76</v>
      </c>
      <c r="I9" s="49"/>
      <c r="J9" s="49"/>
      <c r="K9" s="50"/>
      <c r="L9" s="50"/>
      <c r="M9" s="50"/>
      <c r="N9" s="51"/>
      <c r="O9" s="47" t="s">
        <v>11</v>
      </c>
      <c r="P9" s="40"/>
      <c r="Q9" s="41"/>
      <c r="R9" s="106"/>
      <c r="S9" s="49"/>
      <c r="T9" s="109"/>
      <c r="U9" s="50"/>
      <c r="V9" s="50"/>
      <c r="W9" s="50"/>
      <c r="X9" s="49"/>
      <c r="Y9" s="109"/>
      <c r="Z9" s="50"/>
      <c r="AA9" s="50"/>
      <c r="AB9" s="51"/>
      <c r="AC9" s="48" t="s">
        <v>5</v>
      </c>
    </row>
    <row r="10" spans="1:29">
      <c r="A10" s="47" t="s">
        <v>7</v>
      </c>
      <c r="B10" s="48" t="s">
        <v>75</v>
      </c>
      <c r="C10" s="48" t="s">
        <v>67</v>
      </c>
      <c r="D10" s="48" t="s">
        <v>17</v>
      </c>
      <c r="E10" s="47" t="s">
        <v>17</v>
      </c>
      <c r="F10" s="47" t="s">
        <v>18</v>
      </c>
      <c r="G10" s="40"/>
      <c r="H10" s="41"/>
      <c r="I10" s="41"/>
      <c r="J10" s="41" t="s">
        <v>9</v>
      </c>
      <c r="K10" s="41" t="s">
        <v>79</v>
      </c>
      <c r="L10" s="41"/>
      <c r="M10" s="41" t="s">
        <v>10</v>
      </c>
      <c r="N10" s="41"/>
      <c r="O10" s="47" t="s">
        <v>23</v>
      </c>
      <c r="P10" s="47"/>
      <c r="Q10" s="48" t="s">
        <v>10</v>
      </c>
      <c r="R10" s="107"/>
      <c r="S10" s="40" t="s">
        <v>9</v>
      </c>
      <c r="T10" s="40" t="s">
        <v>79</v>
      </c>
      <c r="U10" s="40"/>
      <c r="V10" s="40" t="s">
        <v>10</v>
      </c>
      <c r="W10" s="44"/>
      <c r="X10" s="40" t="s">
        <v>9</v>
      </c>
      <c r="Y10" s="40" t="s">
        <v>79</v>
      </c>
      <c r="Z10" s="40"/>
      <c r="AA10" s="40" t="s">
        <v>10</v>
      </c>
      <c r="AB10" s="40"/>
      <c r="AC10" s="48" t="s">
        <v>14</v>
      </c>
    </row>
    <row r="11" spans="1:29">
      <c r="A11" s="47" t="s">
        <v>16</v>
      </c>
      <c r="B11" s="48" t="s">
        <v>73</v>
      </c>
      <c r="C11" s="48" t="s">
        <v>68</v>
      </c>
      <c r="D11" s="48"/>
      <c r="E11" s="47"/>
      <c r="F11" s="47" t="s">
        <v>54</v>
      </c>
      <c r="G11" s="47" t="s">
        <v>2</v>
      </c>
      <c r="H11" s="48" t="s">
        <v>61</v>
      </c>
      <c r="I11" s="48" t="s">
        <v>52</v>
      </c>
      <c r="J11" s="48" t="s">
        <v>19</v>
      </c>
      <c r="K11" s="62" t="s">
        <v>80</v>
      </c>
      <c r="L11" s="48" t="s">
        <v>53</v>
      </c>
      <c r="M11" s="48" t="s">
        <v>21</v>
      </c>
      <c r="N11" s="48" t="s">
        <v>22</v>
      </c>
      <c r="O11" s="47" t="s">
        <v>56</v>
      </c>
      <c r="P11" s="47" t="s">
        <v>53</v>
      </c>
      <c r="Q11" s="48" t="s">
        <v>45</v>
      </c>
      <c r="R11" s="107" t="s">
        <v>22</v>
      </c>
      <c r="S11" s="47" t="s">
        <v>19</v>
      </c>
      <c r="T11" s="110" t="s">
        <v>80</v>
      </c>
      <c r="U11" s="47" t="s">
        <v>53</v>
      </c>
      <c r="V11" s="47" t="s">
        <v>21</v>
      </c>
      <c r="W11" s="111" t="s">
        <v>22</v>
      </c>
      <c r="X11" s="47" t="s">
        <v>19</v>
      </c>
      <c r="Y11" s="110" t="s">
        <v>80</v>
      </c>
      <c r="Z11" s="47" t="s">
        <v>53</v>
      </c>
      <c r="AA11" s="47" t="s">
        <v>21</v>
      </c>
      <c r="AB11" s="47" t="s">
        <v>22</v>
      </c>
      <c r="AC11" s="48" t="s">
        <v>25</v>
      </c>
    </row>
    <row r="12" spans="1:29">
      <c r="A12" s="47"/>
      <c r="B12" s="48" t="s">
        <v>17</v>
      </c>
      <c r="C12" s="48" t="s">
        <v>69</v>
      </c>
      <c r="D12" s="48"/>
      <c r="E12" s="47"/>
      <c r="F12" s="47" t="s">
        <v>32</v>
      </c>
      <c r="G12" s="47"/>
      <c r="H12" s="48" t="s">
        <v>19</v>
      </c>
      <c r="I12" s="48" t="s">
        <v>55</v>
      </c>
      <c r="J12" s="48"/>
      <c r="K12" s="48" t="s">
        <v>77</v>
      </c>
      <c r="L12" s="48"/>
      <c r="M12" s="48"/>
      <c r="N12" s="48"/>
      <c r="O12" s="47" t="s">
        <v>30</v>
      </c>
      <c r="P12" s="47"/>
      <c r="Q12" s="48" t="s">
        <v>47</v>
      </c>
      <c r="R12" s="107" t="s">
        <v>57</v>
      </c>
      <c r="S12" s="47"/>
      <c r="T12" s="47" t="s">
        <v>77</v>
      </c>
      <c r="U12" s="47"/>
      <c r="V12" s="47"/>
      <c r="W12" s="111"/>
      <c r="X12" s="47"/>
      <c r="Y12" s="47" t="s">
        <v>77</v>
      </c>
      <c r="Z12" s="47"/>
      <c r="AA12" s="47"/>
      <c r="AB12" s="47"/>
      <c r="AC12" s="48" t="s">
        <v>58</v>
      </c>
    </row>
    <row r="13" spans="1:29">
      <c r="A13" s="47"/>
      <c r="B13" s="48"/>
      <c r="C13" s="52"/>
      <c r="D13" s="53"/>
      <c r="E13" s="47"/>
      <c r="F13" s="47"/>
      <c r="G13" s="47"/>
      <c r="H13" s="48"/>
      <c r="I13" s="48"/>
      <c r="J13" s="48"/>
      <c r="K13" s="48" t="s">
        <v>78</v>
      </c>
      <c r="L13" s="48"/>
      <c r="M13" s="48"/>
      <c r="N13" s="48"/>
      <c r="O13" s="128" t="s">
        <v>206</v>
      </c>
      <c r="P13" s="47"/>
      <c r="Q13" s="48"/>
      <c r="R13" s="107"/>
      <c r="S13" s="47"/>
      <c r="T13" s="47" t="s">
        <v>78</v>
      </c>
      <c r="U13" s="47"/>
      <c r="V13" s="47"/>
      <c r="W13" s="111"/>
      <c r="X13" s="47"/>
      <c r="Y13" s="47" t="s">
        <v>78</v>
      </c>
      <c r="Z13" s="47"/>
      <c r="AA13" s="47"/>
      <c r="AB13" s="47"/>
      <c r="AC13" s="48"/>
    </row>
    <row r="14" spans="1:29">
      <c r="A14" s="47"/>
      <c r="B14" s="48"/>
      <c r="C14" s="52"/>
      <c r="D14" s="53"/>
      <c r="E14" s="61"/>
      <c r="F14" s="54"/>
      <c r="G14" s="54"/>
      <c r="H14" s="51"/>
      <c r="I14" s="51"/>
      <c r="J14" s="51"/>
      <c r="K14" s="48" t="s">
        <v>19</v>
      </c>
      <c r="L14" s="51"/>
      <c r="M14" s="51"/>
      <c r="N14" s="51"/>
      <c r="O14" s="54"/>
      <c r="P14" s="54"/>
      <c r="Q14" s="51"/>
      <c r="R14" s="50"/>
      <c r="S14" s="54"/>
      <c r="T14" s="54" t="s">
        <v>19</v>
      </c>
      <c r="U14" s="54"/>
      <c r="V14" s="54"/>
      <c r="W14" s="49"/>
      <c r="X14" s="54"/>
      <c r="Y14" s="54" t="s">
        <v>19</v>
      </c>
      <c r="Z14" s="54"/>
      <c r="AA14" s="54"/>
      <c r="AB14" s="54"/>
      <c r="AC14" s="48"/>
    </row>
    <row r="15" spans="1:29">
      <c r="A15" s="55">
        <v>1</v>
      </c>
      <c r="B15" s="55">
        <v>2</v>
      </c>
      <c r="C15" s="55">
        <v>3</v>
      </c>
      <c r="D15" s="55">
        <v>4</v>
      </c>
      <c r="E15" s="55">
        <v>5</v>
      </c>
      <c r="F15" s="55">
        <v>6</v>
      </c>
      <c r="G15" s="55">
        <v>7</v>
      </c>
      <c r="H15" s="55">
        <v>8</v>
      </c>
      <c r="I15" s="55">
        <v>9</v>
      </c>
      <c r="J15" s="55">
        <v>10</v>
      </c>
      <c r="K15" s="55">
        <v>11</v>
      </c>
      <c r="L15" s="55">
        <v>12</v>
      </c>
      <c r="M15" s="55">
        <v>13</v>
      </c>
      <c r="N15" s="55">
        <v>14</v>
      </c>
      <c r="O15" s="55">
        <v>15</v>
      </c>
      <c r="P15" s="55">
        <v>16</v>
      </c>
      <c r="Q15" s="55">
        <v>17</v>
      </c>
      <c r="R15" s="55">
        <v>18</v>
      </c>
      <c r="S15" s="54">
        <v>19</v>
      </c>
      <c r="T15" s="54">
        <v>20</v>
      </c>
      <c r="U15" s="54">
        <v>21</v>
      </c>
      <c r="V15" s="54">
        <v>22</v>
      </c>
      <c r="W15" s="54">
        <v>23</v>
      </c>
      <c r="X15" s="54">
        <v>24</v>
      </c>
      <c r="Y15" s="54">
        <v>25</v>
      </c>
      <c r="Z15" s="54">
        <v>26</v>
      </c>
      <c r="AA15" s="54">
        <v>27</v>
      </c>
      <c r="AB15" s="54">
        <v>28</v>
      </c>
      <c r="AC15" s="55">
        <v>29</v>
      </c>
    </row>
    <row r="16" spans="1:29">
      <c r="A16" s="16">
        <v>1</v>
      </c>
      <c r="B16" s="16" t="s">
        <v>192</v>
      </c>
      <c r="C16" s="16" t="s">
        <v>72</v>
      </c>
      <c r="D16" s="17" t="s">
        <v>195</v>
      </c>
      <c r="E16" s="16">
        <v>14000000</v>
      </c>
      <c r="F16" s="28">
        <v>2</v>
      </c>
      <c r="G16" s="127"/>
      <c r="H16" s="121">
        <v>0</v>
      </c>
      <c r="I16" s="16">
        <v>55036.46</v>
      </c>
      <c r="J16" s="16">
        <v>3304000</v>
      </c>
      <c r="K16" s="16">
        <v>0</v>
      </c>
      <c r="L16" s="16">
        <v>0</v>
      </c>
      <c r="M16" s="16">
        <v>0</v>
      </c>
      <c r="N16" s="16">
        <f>SUM(J16:M16)-K16</f>
        <v>3304000</v>
      </c>
      <c r="O16" s="16">
        <v>0</v>
      </c>
      <c r="P16" s="16">
        <v>55036.46</v>
      </c>
      <c r="Q16" s="16"/>
      <c r="R16" s="16">
        <v>55036.46</v>
      </c>
      <c r="S16" s="121">
        <v>0</v>
      </c>
      <c r="T16" s="121"/>
      <c r="U16" s="16">
        <v>49424.19</v>
      </c>
      <c r="V16" s="16">
        <v>0</v>
      </c>
      <c r="W16" s="16">
        <f>SUM(U16:V16)</f>
        <v>49424.19</v>
      </c>
      <c r="X16" s="16">
        <f>+J16-S16</f>
        <v>3304000</v>
      </c>
      <c r="Y16" s="16">
        <v>0</v>
      </c>
      <c r="Z16" s="121">
        <v>5612.27</v>
      </c>
      <c r="AA16" s="16">
        <v>0</v>
      </c>
      <c r="AB16" s="124">
        <f>SUM(X16:AA16)</f>
        <v>3309612.27</v>
      </c>
      <c r="AC16" s="56"/>
    </row>
    <row r="17" spans="1:29">
      <c r="A17" s="16">
        <v>2</v>
      </c>
      <c r="B17" s="16" t="s">
        <v>194</v>
      </c>
      <c r="C17" s="16" t="s">
        <v>72</v>
      </c>
      <c r="D17" s="17" t="s">
        <v>195</v>
      </c>
      <c r="E17" s="16">
        <v>3696000</v>
      </c>
      <c r="F17" s="28">
        <v>2</v>
      </c>
      <c r="G17" s="127"/>
      <c r="H17" s="121">
        <v>0</v>
      </c>
      <c r="I17" s="16">
        <v>27035.21</v>
      </c>
      <c r="J17" s="16">
        <v>1623000</v>
      </c>
      <c r="K17" s="16">
        <v>0</v>
      </c>
      <c r="L17" s="16">
        <v>0</v>
      </c>
      <c r="M17" s="16">
        <v>0</v>
      </c>
      <c r="N17" s="16">
        <f>SUM(J17:M17)-K17</f>
        <v>1623000</v>
      </c>
      <c r="O17" s="16">
        <v>0</v>
      </c>
      <c r="P17" s="16">
        <v>27035.21</v>
      </c>
      <c r="Q17" s="16"/>
      <c r="R17" s="16">
        <v>27035.21</v>
      </c>
      <c r="S17" s="121">
        <v>0</v>
      </c>
      <c r="T17" s="121"/>
      <c r="U17" s="16">
        <v>24278.33</v>
      </c>
      <c r="V17" s="16">
        <v>0</v>
      </c>
      <c r="W17" s="16">
        <f t="shared" ref="W17:W18" si="0">SUM(U17:V17)</f>
        <v>24278.33</v>
      </c>
      <c r="X17" s="16">
        <f>+J17-S17</f>
        <v>1623000</v>
      </c>
      <c r="Y17" s="16">
        <v>0</v>
      </c>
      <c r="Z17" s="121">
        <v>2756.88</v>
      </c>
      <c r="AA17" s="16">
        <v>0</v>
      </c>
      <c r="AB17" s="16">
        <f>SUM(X17:AA17)</f>
        <v>1625756.88</v>
      </c>
      <c r="AC17" s="56"/>
    </row>
    <row r="18" spans="1:29" ht="36" customHeight="1">
      <c r="A18" s="16">
        <v>3</v>
      </c>
      <c r="B18" s="16" t="s">
        <v>196</v>
      </c>
      <c r="C18" s="16" t="s">
        <v>72</v>
      </c>
      <c r="D18" s="123" t="s">
        <v>197</v>
      </c>
      <c r="E18" s="16">
        <v>3813000</v>
      </c>
      <c r="F18" s="28">
        <v>2</v>
      </c>
      <c r="G18" s="120"/>
      <c r="H18" s="121">
        <v>0</v>
      </c>
      <c r="I18" s="121">
        <v>2301.2800000000002</v>
      </c>
      <c r="J18" s="16">
        <v>2763000</v>
      </c>
      <c r="K18" s="16">
        <v>0</v>
      </c>
      <c r="L18" s="16">
        <v>0</v>
      </c>
      <c r="M18" s="16">
        <v>0</v>
      </c>
      <c r="N18" s="16">
        <f>SUM(J18:M18)-K18</f>
        <v>2763000</v>
      </c>
      <c r="O18" s="16">
        <v>0</v>
      </c>
      <c r="P18" s="121">
        <v>2301.2800000000002</v>
      </c>
      <c r="Q18" s="16"/>
      <c r="R18" s="121">
        <v>2301.2800000000002</v>
      </c>
      <c r="S18" s="121">
        <v>0</v>
      </c>
      <c r="T18" s="121"/>
      <c r="U18" s="121">
        <v>2066.61</v>
      </c>
      <c r="V18" s="16">
        <v>0</v>
      </c>
      <c r="W18" s="16">
        <f t="shared" si="0"/>
        <v>2066.61</v>
      </c>
      <c r="X18" s="16">
        <f>+J18-S18</f>
        <v>2763000</v>
      </c>
      <c r="Y18" s="16">
        <v>0</v>
      </c>
      <c r="Z18" s="121">
        <v>234.67</v>
      </c>
      <c r="AA18" s="16">
        <v>0</v>
      </c>
      <c r="AB18" s="16">
        <f>SUM(X18:AA18)</f>
        <v>2763234.67</v>
      </c>
      <c r="AC18" s="56"/>
    </row>
    <row r="19" spans="1:29" ht="18" customHeight="1">
      <c r="A19" s="14"/>
      <c r="B19" s="14" t="s">
        <v>59</v>
      </c>
      <c r="C19" s="14"/>
      <c r="D19" s="15"/>
      <c r="E19" s="18">
        <f>SUM(E16:E18)</f>
        <v>21509000</v>
      </c>
      <c r="F19" s="18"/>
      <c r="G19" s="18"/>
      <c r="H19" s="18">
        <f t="shared" ref="H19:AB19" si="1">SUM(H16:H18)</f>
        <v>0</v>
      </c>
      <c r="I19" s="18">
        <v>84372.95</v>
      </c>
      <c r="J19" s="18">
        <f t="shared" si="1"/>
        <v>7690000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8">
        <f t="shared" si="1"/>
        <v>7690000</v>
      </c>
      <c r="O19" s="18">
        <f t="shared" si="1"/>
        <v>0</v>
      </c>
      <c r="P19" s="18">
        <v>84372.95</v>
      </c>
      <c r="Q19" s="18">
        <f t="shared" si="1"/>
        <v>0</v>
      </c>
      <c r="R19" s="18">
        <v>84372.95</v>
      </c>
      <c r="S19" s="18">
        <f t="shared" si="1"/>
        <v>0</v>
      </c>
      <c r="T19" s="18">
        <f t="shared" si="1"/>
        <v>0</v>
      </c>
      <c r="U19" s="18">
        <v>75769.13</v>
      </c>
      <c r="V19" s="18">
        <f t="shared" si="1"/>
        <v>0</v>
      </c>
      <c r="W19" s="18">
        <f t="shared" ref="W19" si="2">SUM(W16:W18)</f>
        <v>75769.13</v>
      </c>
      <c r="X19" s="18">
        <f t="shared" si="1"/>
        <v>7690000</v>
      </c>
      <c r="Y19" s="18">
        <f t="shared" si="1"/>
        <v>0</v>
      </c>
      <c r="Z19" s="18">
        <v>8326.2800000000007</v>
      </c>
      <c r="AA19" s="18">
        <f t="shared" si="1"/>
        <v>0</v>
      </c>
      <c r="AB19" s="18">
        <f t="shared" si="1"/>
        <v>7698603.8200000003</v>
      </c>
      <c r="AC19" s="16"/>
    </row>
    <row r="20" spans="1:29">
      <c r="A20" s="34"/>
      <c r="B20" s="34"/>
      <c r="C20" s="34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57"/>
    </row>
    <row r="21" spans="1:29">
      <c r="A21" s="34"/>
      <c r="C21" s="34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57"/>
    </row>
    <row r="22" spans="1:29">
      <c r="A22" s="34"/>
      <c r="B22" s="34"/>
      <c r="C22" s="3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57"/>
    </row>
    <row r="23" spans="1:29">
      <c r="A23" s="34"/>
      <c r="B23" s="34"/>
      <c r="C23" s="34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57"/>
    </row>
    <row r="24" spans="1:29" ht="18">
      <c r="A24" s="37" t="s">
        <v>200</v>
      </c>
      <c r="B24" s="60"/>
      <c r="D24" s="8"/>
    </row>
    <row r="25" spans="1:29" ht="18">
      <c r="A25" s="37" t="s">
        <v>84</v>
      </c>
      <c r="B25" s="60"/>
      <c r="D25" s="8"/>
      <c r="K25" s="63" t="s">
        <v>35</v>
      </c>
      <c r="O25" s="37"/>
    </row>
    <row r="26" spans="1:29" ht="18">
      <c r="A26" s="60"/>
      <c r="B26" s="60"/>
      <c r="D26" s="8"/>
      <c r="O26" s="60"/>
    </row>
    <row r="27" spans="1:29" ht="18">
      <c r="A27" s="60"/>
      <c r="B27" s="60"/>
      <c r="D27" s="8"/>
      <c r="O27" s="60"/>
    </row>
    <row r="28" spans="1:29" ht="18">
      <c r="A28" s="38" t="s">
        <v>207</v>
      </c>
      <c r="B28" s="60"/>
      <c r="S28" s="59"/>
      <c r="T28" s="59"/>
    </row>
    <row r="29" spans="1:29" ht="18">
      <c r="A29" s="65" t="s">
        <v>209</v>
      </c>
      <c r="B29" s="60"/>
    </row>
  </sheetData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50" orientation="landscape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J78"/>
  <sheetViews>
    <sheetView workbookViewId="0">
      <selection activeCell="F12" sqref="F12"/>
    </sheetView>
  </sheetViews>
  <sheetFormatPr defaultRowHeight="12.75"/>
  <cols>
    <col min="1" max="1" width="6" customWidth="1"/>
    <col min="2" max="2" width="9.42578125" customWidth="1"/>
    <col min="3" max="3" width="8.85546875" customWidth="1"/>
    <col min="4" max="4" width="12.28515625" customWidth="1"/>
    <col min="5" max="5" width="11" customWidth="1"/>
    <col min="6" max="6" width="11.5703125" customWidth="1"/>
    <col min="7" max="7" width="13" customWidth="1"/>
    <col min="8" max="8" width="10.5703125" customWidth="1"/>
    <col min="9" max="10" width="10.140625" customWidth="1"/>
    <col min="11" max="11" width="8.28515625" customWidth="1"/>
    <col min="14" max="14" width="8.42578125" customWidth="1"/>
    <col min="19" max="19" width="7.140625" customWidth="1"/>
    <col min="20" max="20" width="7.42578125" customWidth="1"/>
    <col min="21" max="21" width="7.28515625" customWidth="1"/>
    <col min="22" max="22" width="8.42578125" customWidth="1"/>
    <col min="23" max="24" width="7.140625" customWidth="1"/>
    <col min="25" max="26" width="7.42578125" customWidth="1"/>
    <col min="27" max="27" width="6.28515625" customWidth="1"/>
  </cols>
  <sheetData>
    <row r="1" spans="1:27" ht="14.25">
      <c r="X1" s="63" t="s">
        <v>135</v>
      </c>
    </row>
    <row r="2" spans="1:27" ht="15">
      <c r="A2" s="64" t="s">
        <v>215</v>
      </c>
      <c r="X2" s="63" t="s">
        <v>132</v>
      </c>
    </row>
    <row r="3" spans="1:27" ht="15" customHeight="1">
      <c r="A3" s="63" t="s">
        <v>187</v>
      </c>
    </row>
    <row r="4" spans="1:27" ht="14.25" customHeight="1">
      <c r="A4" s="63" t="s">
        <v>64</v>
      </c>
      <c r="G4" s="27"/>
    </row>
    <row r="5" spans="1:27" ht="12.75" customHeight="1">
      <c r="A5" s="8"/>
      <c r="G5" s="27"/>
    </row>
    <row r="6" spans="1:27" ht="15.75" customHeight="1">
      <c r="A6" s="37" t="s">
        <v>81</v>
      </c>
      <c r="G6" s="33"/>
    </row>
    <row r="7" spans="1:27" ht="13.5" customHeight="1"/>
    <row r="8" spans="1:27" ht="78.75" customHeight="1">
      <c r="A8" s="135" t="s">
        <v>44</v>
      </c>
      <c r="B8" s="135" t="s">
        <v>164</v>
      </c>
      <c r="C8" s="135" t="s">
        <v>165</v>
      </c>
      <c r="D8" s="135" t="s">
        <v>166</v>
      </c>
      <c r="E8" s="135" t="s">
        <v>167</v>
      </c>
      <c r="F8" s="135" t="s">
        <v>168</v>
      </c>
      <c r="G8" s="135" t="s">
        <v>169</v>
      </c>
      <c r="H8" s="135" t="s">
        <v>170</v>
      </c>
      <c r="I8" s="135" t="s">
        <v>186</v>
      </c>
      <c r="J8" s="135" t="s">
        <v>171</v>
      </c>
      <c r="K8" s="135" t="s">
        <v>172</v>
      </c>
      <c r="L8" s="135" t="s">
        <v>173</v>
      </c>
      <c r="M8" s="135" t="s">
        <v>174</v>
      </c>
      <c r="N8" s="135"/>
      <c r="O8" s="135" t="s">
        <v>198</v>
      </c>
      <c r="P8" s="135"/>
      <c r="Q8" s="135" t="s">
        <v>176</v>
      </c>
      <c r="R8" s="135" t="s">
        <v>199</v>
      </c>
      <c r="S8" s="135"/>
      <c r="T8" s="135"/>
      <c r="U8" s="135"/>
      <c r="V8" s="135" t="s">
        <v>144</v>
      </c>
      <c r="W8" s="135" t="s">
        <v>204</v>
      </c>
      <c r="X8" s="135"/>
      <c r="Y8" s="135" t="s">
        <v>183</v>
      </c>
      <c r="Z8" s="135" t="s">
        <v>184</v>
      </c>
      <c r="AA8" s="135" t="s">
        <v>185</v>
      </c>
    </row>
    <row r="9" spans="1:27" ht="38.25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8" t="s">
        <v>2</v>
      </c>
      <c r="N9" s="138" t="s">
        <v>4</v>
      </c>
      <c r="O9" s="135" t="s">
        <v>138</v>
      </c>
      <c r="P9" s="135" t="s">
        <v>175</v>
      </c>
      <c r="Q9" s="135"/>
      <c r="R9" s="135" t="s">
        <v>180</v>
      </c>
      <c r="S9" s="135" t="s">
        <v>181</v>
      </c>
      <c r="T9" s="135" t="s">
        <v>177</v>
      </c>
      <c r="U9" s="135"/>
      <c r="V9" s="135"/>
      <c r="W9" s="135" t="s">
        <v>138</v>
      </c>
      <c r="X9" s="135" t="s">
        <v>182</v>
      </c>
      <c r="Y9" s="135"/>
      <c r="Z9" s="135"/>
      <c r="AA9" s="135"/>
    </row>
    <row r="10" spans="1:27" ht="36.75" customHeight="1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8"/>
      <c r="N10" s="138"/>
      <c r="O10" s="135"/>
      <c r="P10" s="135"/>
      <c r="Q10" s="135"/>
      <c r="R10" s="135"/>
      <c r="S10" s="135"/>
      <c r="T10" s="100" t="s">
        <v>178</v>
      </c>
      <c r="U10" s="100" t="s">
        <v>179</v>
      </c>
      <c r="V10" s="135"/>
      <c r="W10" s="135"/>
      <c r="X10" s="135"/>
      <c r="Y10" s="135"/>
      <c r="Z10" s="135"/>
      <c r="AA10" s="135"/>
    </row>
    <row r="11" spans="1:27" s="2" customForma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</row>
    <row r="13" spans="1:27" ht="15" customHeight="1">
      <c r="A13" s="136" t="s">
        <v>83</v>
      </c>
      <c r="B13" s="137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</row>
    <row r="17" spans="1:25">
      <c r="A17" s="29"/>
      <c r="B17" s="29"/>
      <c r="C17" s="29"/>
      <c r="D17" s="29"/>
      <c r="E17" s="29"/>
      <c r="F17" s="29"/>
      <c r="G17" s="29"/>
    </row>
    <row r="18" spans="1:25">
      <c r="A18" s="29"/>
      <c r="B18" s="29"/>
      <c r="C18" s="29"/>
      <c r="D18" s="29"/>
      <c r="E18" s="29"/>
      <c r="F18" s="29"/>
      <c r="G18" s="29"/>
    </row>
    <row r="19" spans="1:25">
      <c r="A19" s="29"/>
      <c r="B19" s="29"/>
      <c r="C19" s="29"/>
      <c r="D19" s="29"/>
      <c r="E19" s="29"/>
      <c r="F19" s="29"/>
      <c r="G19" s="29"/>
    </row>
    <row r="20" spans="1:25">
      <c r="A20" s="13"/>
      <c r="B20" s="13"/>
      <c r="C20" s="13"/>
      <c r="D20" s="13"/>
      <c r="E20" s="13"/>
      <c r="F20" s="13"/>
      <c r="G20" s="13"/>
    </row>
    <row r="21" spans="1:25" ht="16.5" customHeight="1">
      <c r="A21" s="63" t="s">
        <v>200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>
      <c r="A22" s="63" t="s">
        <v>84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8"/>
      <c r="N23" s="8"/>
      <c r="O23" s="60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>
      <c r="A24" s="63"/>
      <c r="B24" s="63"/>
      <c r="C24" s="63"/>
      <c r="D24" s="102"/>
      <c r="E24" s="63"/>
      <c r="F24" s="63"/>
      <c r="G24" s="63"/>
      <c r="H24" s="103"/>
      <c r="I24" s="63"/>
      <c r="J24" s="63"/>
      <c r="K24" s="63"/>
      <c r="L24" s="6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>
      <c r="A25" s="102" t="s">
        <v>207</v>
      </c>
      <c r="B25" s="63"/>
      <c r="C25" s="63"/>
      <c r="D25" s="102"/>
      <c r="E25" s="63"/>
      <c r="F25" s="63"/>
      <c r="G25" s="63"/>
      <c r="H25" s="63"/>
      <c r="I25" s="63"/>
      <c r="J25" s="63"/>
      <c r="K25" s="63"/>
      <c r="L25" s="63"/>
      <c r="M25" s="8"/>
      <c r="N25" s="8"/>
      <c r="O25" s="8"/>
      <c r="P25" s="8"/>
      <c r="Q25" s="8"/>
      <c r="R25" s="8"/>
      <c r="S25" s="59"/>
      <c r="T25" s="59"/>
      <c r="U25" s="8"/>
      <c r="V25" s="8"/>
      <c r="W25" s="8"/>
      <c r="X25" s="8"/>
      <c r="Y25" s="8"/>
    </row>
    <row r="26" spans="1:25" ht="14.25">
      <c r="A26" s="104" t="s">
        <v>209</v>
      </c>
      <c r="B26" s="63"/>
      <c r="C26" s="63"/>
      <c r="D26" s="102"/>
      <c r="E26" s="63"/>
      <c r="F26" s="63"/>
      <c r="G26" s="63"/>
      <c r="H26" s="63"/>
      <c r="I26" s="63"/>
      <c r="J26" s="63"/>
      <c r="K26" s="63"/>
      <c r="L26" s="63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>
      <c r="A27" s="8"/>
      <c r="B27" s="8"/>
      <c r="C27" s="8"/>
      <c r="D27" s="5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30" spans="1:25">
      <c r="F30" s="1"/>
    </row>
    <row r="38" spans="1:6">
      <c r="A38" s="1"/>
      <c r="F38" s="1"/>
    </row>
    <row r="48" spans="1:6">
      <c r="A48" s="1"/>
      <c r="F48" s="1"/>
    </row>
    <row r="49" spans="1:36">
      <c r="F49" s="1"/>
    </row>
    <row r="54" spans="1:36" s="8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Y25"/>
  <sheetViews>
    <sheetView topLeftCell="C1" workbookViewId="0">
      <selection activeCell="J5" sqref="J5"/>
    </sheetView>
  </sheetViews>
  <sheetFormatPr defaultRowHeight="15"/>
  <cols>
    <col min="1" max="1" width="3.7109375" style="66" customWidth="1"/>
    <col min="2" max="2" width="32" style="66" customWidth="1"/>
    <col min="3" max="3" width="11" style="66" customWidth="1"/>
    <col min="4" max="4" width="10.85546875" style="66" customWidth="1"/>
    <col min="5" max="5" width="7.42578125" style="66" customWidth="1"/>
    <col min="6" max="6" width="7.5703125" style="66" customWidth="1"/>
    <col min="7" max="7" width="11.42578125" style="66" customWidth="1"/>
    <col min="8" max="8" width="8.28515625" style="66" customWidth="1"/>
    <col min="9" max="9" width="7.5703125" style="66" customWidth="1"/>
    <col min="10" max="10" width="9" style="66" customWidth="1"/>
    <col min="11" max="11" width="8.7109375" style="66" customWidth="1"/>
    <col min="12" max="12" width="7.7109375" style="66" customWidth="1"/>
    <col min="13" max="13" width="9.7109375" style="66" customWidth="1"/>
    <col min="14" max="14" width="10.28515625" style="66" customWidth="1"/>
    <col min="15" max="15" width="8" style="66" customWidth="1"/>
    <col min="16" max="16" width="9.42578125" style="66" bestFit="1" customWidth="1"/>
    <col min="17" max="17" width="8" style="66" customWidth="1"/>
    <col min="18" max="18" width="7.28515625" style="66" customWidth="1"/>
    <col min="19" max="19" width="8.42578125" style="66" customWidth="1"/>
    <col min="20" max="20" width="11" style="66" customWidth="1"/>
    <col min="21" max="21" width="10.5703125" style="66" bestFit="1" customWidth="1"/>
    <col min="22" max="22" width="7.28515625" style="66" customWidth="1"/>
    <col min="23" max="23" width="9.42578125" style="66" bestFit="1" customWidth="1"/>
    <col min="24" max="24" width="8.140625" style="66" customWidth="1"/>
    <col min="25" max="25" width="10.5703125" style="66" bestFit="1" customWidth="1"/>
  </cols>
  <sheetData>
    <row r="1" spans="1:25">
      <c r="I1" s="88" t="s">
        <v>163</v>
      </c>
      <c r="W1" s="66" t="s">
        <v>160</v>
      </c>
    </row>
    <row r="2" spans="1:25">
      <c r="I2" s="68" t="s">
        <v>161</v>
      </c>
      <c r="W2" s="66" t="s">
        <v>132</v>
      </c>
    </row>
    <row r="3" spans="1:25">
      <c r="I3" s="68" t="s">
        <v>162</v>
      </c>
    </row>
    <row r="4" spans="1:25">
      <c r="J4" s="68" t="s">
        <v>216</v>
      </c>
    </row>
    <row r="5" spans="1:25">
      <c r="B5" s="68" t="s">
        <v>153</v>
      </c>
      <c r="D5" s="105"/>
      <c r="E5" s="68" t="s">
        <v>154</v>
      </c>
      <c r="O5" s="68" t="s">
        <v>156</v>
      </c>
      <c r="U5" s="89">
        <v>0</v>
      </c>
      <c r="V5" s="68" t="s">
        <v>154</v>
      </c>
    </row>
    <row r="6" spans="1:25">
      <c r="B6" s="68" t="s">
        <v>157</v>
      </c>
      <c r="C6" s="68"/>
      <c r="D6" s="68"/>
      <c r="E6" s="68"/>
    </row>
    <row r="7" spans="1:25">
      <c r="B7" s="68" t="s">
        <v>155</v>
      </c>
      <c r="C7" s="68"/>
      <c r="D7" s="68">
        <v>0</v>
      </c>
      <c r="E7" s="68" t="s">
        <v>154</v>
      </c>
    </row>
    <row r="8" spans="1:25">
      <c r="X8" s="66" t="s">
        <v>146</v>
      </c>
    </row>
    <row r="9" spans="1:25">
      <c r="A9" s="140" t="s">
        <v>44</v>
      </c>
      <c r="B9" s="140" t="s">
        <v>151</v>
      </c>
      <c r="C9" s="139" t="s">
        <v>137</v>
      </c>
      <c r="D9" s="139"/>
      <c r="E9" s="139"/>
      <c r="F9" s="139"/>
      <c r="G9" s="139"/>
      <c r="H9" s="140" t="s">
        <v>142</v>
      </c>
      <c r="I9" s="139" t="s">
        <v>143</v>
      </c>
      <c r="J9" s="139"/>
      <c r="K9" s="139"/>
      <c r="L9" s="139"/>
      <c r="M9" s="139" t="s">
        <v>49</v>
      </c>
      <c r="N9" s="139"/>
      <c r="O9" s="139"/>
      <c r="P9" s="139"/>
      <c r="Q9" s="139"/>
      <c r="R9" s="139"/>
      <c r="S9" s="140" t="s">
        <v>144</v>
      </c>
      <c r="T9" s="139" t="s">
        <v>145</v>
      </c>
      <c r="U9" s="139"/>
      <c r="V9" s="139"/>
      <c r="W9" s="139"/>
      <c r="X9" s="139"/>
      <c r="Y9" s="139"/>
    </row>
    <row r="10" spans="1:25" ht="75">
      <c r="A10" s="141"/>
      <c r="B10" s="141"/>
      <c r="C10" s="91" t="s">
        <v>138</v>
      </c>
      <c r="D10" s="91" t="s">
        <v>139</v>
      </c>
      <c r="E10" s="91" t="s">
        <v>140</v>
      </c>
      <c r="F10" s="91" t="s">
        <v>141</v>
      </c>
      <c r="G10" s="91" t="s">
        <v>43</v>
      </c>
      <c r="H10" s="141"/>
      <c r="I10" s="91" t="s">
        <v>140</v>
      </c>
      <c r="J10" s="91" t="s">
        <v>150</v>
      </c>
      <c r="K10" s="91" t="s">
        <v>141</v>
      </c>
      <c r="L10" s="91" t="s">
        <v>43</v>
      </c>
      <c r="M10" s="91" t="s">
        <v>138</v>
      </c>
      <c r="N10" s="91" t="s">
        <v>139</v>
      </c>
      <c r="O10" s="91" t="s">
        <v>140</v>
      </c>
      <c r="P10" s="91" t="s">
        <v>150</v>
      </c>
      <c r="Q10" s="91" t="s">
        <v>141</v>
      </c>
      <c r="R10" s="91" t="s">
        <v>43</v>
      </c>
      <c r="S10" s="141"/>
      <c r="T10" s="91" t="s">
        <v>138</v>
      </c>
      <c r="U10" s="91" t="s">
        <v>139</v>
      </c>
      <c r="V10" s="91" t="s">
        <v>140</v>
      </c>
      <c r="W10" s="91" t="s">
        <v>150</v>
      </c>
      <c r="X10" s="91" t="s">
        <v>141</v>
      </c>
      <c r="Y10" s="91" t="s">
        <v>43</v>
      </c>
    </row>
    <row r="11" spans="1:25">
      <c r="A11" s="90">
        <v>1</v>
      </c>
      <c r="B11" s="90">
        <v>2</v>
      </c>
      <c r="C11" s="90">
        <v>3</v>
      </c>
      <c r="D11" s="90">
        <v>4</v>
      </c>
      <c r="E11" s="90">
        <v>5</v>
      </c>
      <c r="F11" s="90">
        <v>6</v>
      </c>
      <c r="G11" s="90">
        <v>7</v>
      </c>
      <c r="H11" s="90">
        <v>8</v>
      </c>
      <c r="I11" s="90">
        <v>9</v>
      </c>
      <c r="J11" s="90">
        <v>10</v>
      </c>
      <c r="K11" s="90">
        <v>11</v>
      </c>
      <c r="L11" s="90">
        <v>12</v>
      </c>
      <c r="M11" s="90">
        <v>13</v>
      </c>
      <c r="N11" s="90">
        <v>14</v>
      </c>
      <c r="O11" s="90">
        <v>15</v>
      </c>
      <c r="P11" s="90">
        <v>16</v>
      </c>
      <c r="Q11" s="90">
        <v>17</v>
      </c>
      <c r="R11" s="90">
        <v>18</v>
      </c>
      <c r="S11" s="90">
        <v>19</v>
      </c>
      <c r="T11" s="90">
        <v>20</v>
      </c>
      <c r="U11" s="90">
        <v>21</v>
      </c>
      <c r="V11" s="90">
        <v>22</v>
      </c>
      <c r="W11" s="90">
        <v>23</v>
      </c>
      <c r="X11" s="90">
        <v>24</v>
      </c>
      <c r="Y11" s="90">
        <v>25</v>
      </c>
    </row>
    <row r="12" spans="1:25" ht="51" customHeight="1">
      <c r="A12" s="92">
        <v>1</v>
      </c>
      <c r="B12" s="93" t="s">
        <v>147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</row>
    <row r="13" spans="1:25" ht="36" customHeight="1">
      <c r="A13" s="92">
        <v>2</v>
      </c>
      <c r="B13" s="93" t="s">
        <v>148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</row>
    <row r="14" spans="1:25" ht="93" customHeight="1">
      <c r="A14" s="92">
        <v>3</v>
      </c>
      <c r="B14" s="93" t="s">
        <v>149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</row>
    <row r="15" spans="1:25" ht="24.75" customHeight="1">
      <c r="A15" s="92">
        <v>4</v>
      </c>
      <c r="B15" s="93" t="s">
        <v>158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</row>
    <row r="16" spans="1:25" ht="24" customHeight="1">
      <c r="A16" s="98"/>
      <c r="B16" s="99" t="s">
        <v>43</v>
      </c>
      <c r="C16" s="95">
        <f>SUM(C12:C15)</f>
        <v>0</v>
      </c>
      <c r="D16" s="95">
        <f t="shared" ref="D16:Y16" si="0">SUM(D12:D15)</f>
        <v>0</v>
      </c>
      <c r="E16" s="95">
        <f t="shared" si="0"/>
        <v>0</v>
      </c>
      <c r="F16" s="95">
        <f t="shared" si="0"/>
        <v>0</v>
      </c>
      <c r="G16" s="95">
        <f t="shared" si="0"/>
        <v>0</v>
      </c>
      <c r="H16" s="95">
        <f t="shared" si="0"/>
        <v>0</v>
      </c>
      <c r="I16" s="95">
        <f t="shared" si="0"/>
        <v>0</v>
      </c>
      <c r="J16" s="95">
        <f t="shared" si="0"/>
        <v>0</v>
      </c>
      <c r="K16" s="95">
        <f t="shared" si="0"/>
        <v>0</v>
      </c>
      <c r="L16" s="95">
        <f t="shared" si="0"/>
        <v>0</v>
      </c>
      <c r="M16" s="95">
        <f t="shared" si="0"/>
        <v>0</v>
      </c>
      <c r="N16" s="95">
        <f t="shared" si="0"/>
        <v>0</v>
      </c>
      <c r="O16" s="95">
        <f t="shared" si="0"/>
        <v>0</v>
      </c>
      <c r="P16" s="95">
        <f t="shared" si="0"/>
        <v>0</v>
      </c>
      <c r="Q16" s="95">
        <f t="shared" si="0"/>
        <v>0</v>
      </c>
      <c r="R16" s="95">
        <f t="shared" si="0"/>
        <v>0</v>
      </c>
      <c r="S16" s="95">
        <f t="shared" si="0"/>
        <v>0</v>
      </c>
      <c r="T16" s="95">
        <f t="shared" si="0"/>
        <v>0</v>
      </c>
      <c r="U16" s="95">
        <f t="shared" si="0"/>
        <v>0</v>
      </c>
      <c r="V16" s="95">
        <f t="shared" si="0"/>
        <v>0</v>
      </c>
      <c r="W16" s="95">
        <f t="shared" si="0"/>
        <v>0</v>
      </c>
      <c r="X16" s="95">
        <f t="shared" si="0"/>
        <v>0</v>
      </c>
      <c r="Y16" s="95">
        <f t="shared" si="0"/>
        <v>0</v>
      </c>
    </row>
    <row r="17" spans="2:13">
      <c r="B17" s="82"/>
      <c r="C17" s="83"/>
    </row>
    <row r="18" spans="2:13">
      <c r="B18" s="82"/>
      <c r="C18" s="83"/>
    </row>
    <row r="19" spans="2:13">
      <c r="B19" s="84"/>
    </row>
    <row r="20" spans="2:13">
      <c r="B20" s="66" t="s">
        <v>200</v>
      </c>
    </row>
    <row r="21" spans="2:13">
      <c r="B21" s="66" t="s">
        <v>84</v>
      </c>
      <c r="M21" s="85" t="s">
        <v>35</v>
      </c>
    </row>
    <row r="24" spans="2:13">
      <c r="B24" s="86" t="s">
        <v>207</v>
      </c>
    </row>
    <row r="25" spans="2:13">
      <c r="B25" s="87" t="s">
        <v>209</v>
      </c>
    </row>
  </sheetData>
  <mergeCells count="8"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Z24"/>
  <sheetViews>
    <sheetView tabSelected="1" workbookViewId="0">
      <selection activeCell="N13" sqref="N13"/>
    </sheetView>
  </sheetViews>
  <sheetFormatPr defaultRowHeight="15"/>
  <cols>
    <col min="1" max="1" width="3.7109375" style="66" customWidth="1"/>
    <col min="2" max="2" width="32" style="66" customWidth="1"/>
    <col min="3" max="3" width="11.85546875" style="66" customWidth="1"/>
    <col min="4" max="4" width="10.85546875" style="66" customWidth="1"/>
    <col min="5" max="6" width="8.42578125" style="66" customWidth="1"/>
    <col min="7" max="7" width="12" style="66" customWidth="1"/>
    <col min="8" max="8" width="11.5703125" style="66" customWidth="1"/>
    <col min="9" max="9" width="10.42578125" style="66" customWidth="1"/>
    <col min="10" max="10" width="9" style="66" customWidth="1"/>
    <col min="11" max="11" width="8.7109375" style="66" customWidth="1"/>
    <col min="12" max="13" width="11.140625" style="66" customWidth="1"/>
    <col min="14" max="14" width="10.28515625" style="66" customWidth="1"/>
    <col min="15" max="15" width="10" style="66" customWidth="1"/>
    <col min="16" max="16" width="10.42578125" style="66" bestFit="1" customWidth="1"/>
    <col min="17" max="17" width="11.140625" style="66" customWidth="1"/>
    <col min="18" max="18" width="10.85546875" style="66" customWidth="1"/>
    <col min="19" max="19" width="8.7109375" style="66" customWidth="1"/>
    <col min="20" max="20" width="11.7109375" style="66" customWidth="1"/>
    <col min="21" max="21" width="11.5703125" style="66" customWidth="1"/>
    <col min="22" max="22" width="9.42578125" style="66" customWidth="1"/>
    <col min="23" max="23" width="8.7109375" style="66" customWidth="1"/>
    <col min="24" max="24" width="8.140625" style="66" customWidth="1"/>
    <col min="25" max="25" width="12.140625" style="66" customWidth="1"/>
    <col min="26" max="26" width="9.140625" style="81"/>
  </cols>
  <sheetData>
    <row r="1" spans="1:25">
      <c r="I1" s="88" t="s">
        <v>159</v>
      </c>
      <c r="W1" s="66" t="s">
        <v>136</v>
      </c>
    </row>
    <row r="2" spans="1:25">
      <c r="I2" s="68" t="s">
        <v>152</v>
      </c>
      <c r="W2" s="66" t="s">
        <v>132</v>
      </c>
    </row>
    <row r="3" spans="1:25">
      <c r="I3" s="68" t="s">
        <v>217</v>
      </c>
    </row>
    <row r="4" spans="1:25">
      <c r="B4" s="68" t="s">
        <v>205</v>
      </c>
      <c r="F4" s="105">
        <v>7690</v>
      </c>
      <c r="G4" s="68" t="s">
        <v>154</v>
      </c>
      <c r="O4" s="68" t="s">
        <v>156</v>
      </c>
      <c r="U4" s="89">
        <v>101.3</v>
      </c>
      <c r="V4" s="68" t="s">
        <v>154</v>
      </c>
    </row>
    <row r="5" spans="1:25">
      <c r="B5" s="68" t="s">
        <v>157</v>
      </c>
      <c r="C5" s="68"/>
      <c r="D5" s="68"/>
      <c r="E5" s="68"/>
    </row>
    <row r="6" spans="1:25">
      <c r="B6" s="68" t="s">
        <v>155</v>
      </c>
      <c r="C6" s="68"/>
      <c r="D6" s="68">
        <v>0</v>
      </c>
      <c r="E6" s="68" t="s">
        <v>154</v>
      </c>
    </row>
    <row r="7" spans="1:25">
      <c r="X7" s="66" t="s">
        <v>146</v>
      </c>
    </row>
    <row r="8" spans="1:25" ht="19.5" customHeight="1">
      <c r="A8" s="140" t="s">
        <v>44</v>
      </c>
      <c r="B8" s="140" t="s">
        <v>151</v>
      </c>
      <c r="C8" s="139" t="s">
        <v>137</v>
      </c>
      <c r="D8" s="139"/>
      <c r="E8" s="139"/>
      <c r="F8" s="139"/>
      <c r="G8" s="139"/>
      <c r="H8" s="140" t="s">
        <v>142</v>
      </c>
      <c r="I8" s="139" t="s">
        <v>143</v>
      </c>
      <c r="J8" s="139"/>
      <c r="K8" s="139"/>
      <c r="L8" s="139"/>
      <c r="M8" s="139" t="s">
        <v>49</v>
      </c>
      <c r="N8" s="139"/>
      <c r="O8" s="139"/>
      <c r="P8" s="139"/>
      <c r="Q8" s="139"/>
      <c r="R8" s="139"/>
      <c r="S8" s="140" t="s">
        <v>144</v>
      </c>
      <c r="T8" s="139" t="s">
        <v>145</v>
      </c>
      <c r="U8" s="139"/>
      <c r="V8" s="139"/>
      <c r="W8" s="139"/>
      <c r="X8" s="139"/>
      <c r="Y8" s="139"/>
    </row>
    <row r="9" spans="1:25" ht="63" customHeight="1">
      <c r="A9" s="141"/>
      <c r="B9" s="141"/>
      <c r="C9" s="91" t="s">
        <v>138</v>
      </c>
      <c r="D9" s="91" t="s">
        <v>139</v>
      </c>
      <c r="E9" s="91" t="s">
        <v>140</v>
      </c>
      <c r="F9" s="91" t="s">
        <v>141</v>
      </c>
      <c r="G9" s="91" t="s">
        <v>43</v>
      </c>
      <c r="H9" s="141"/>
      <c r="I9" s="91" t="s">
        <v>140</v>
      </c>
      <c r="J9" s="91" t="s">
        <v>150</v>
      </c>
      <c r="K9" s="91" t="s">
        <v>141</v>
      </c>
      <c r="L9" s="91" t="s">
        <v>43</v>
      </c>
      <c r="M9" s="91" t="s">
        <v>138</v>
      </c>
      <c r="N9" s="91" t="s">
        <v>139</v>
      </c>
      <c r="O9" s="91" t="s">
        <v>140</v>
      </c>
      <c r="P9" s="91" t="s">
        <v>150</v>
      </c>
      <c r="Q9" s="91" t="s">
        <v>141</v>
      </c>
      <c r="R9" s="91" t="s">
        <v>43</v>
      </c>
      <c r="S9" s="141"/>
      <c r="T9" s="91" t="s">
        <v>138</v>
      </c>
      <c r="U9" s="91" t="s">
        <v>139</v>
      </c>
      <c r="V9" s="91" t="s">
        <v>140</v>
      </c>
      <c r="W9" s="91" t="s">
        <v>150</v>
      </c>
      <c r="X9" s="91" t="s">
        <v>141</v>
      </c>
      <c r="Y9" s="91" t="s">
        <v>43</v>
      </c>
    </row>
    <row r="10" spans="1:25">
      <c r="A10" s="90">
        <v>1</v>
      </c>
      <c r="B10" s="90">
        <v>2</v>
      </c>
      <c r="C10" s="90">
        <v>3</v>
      </c>
      <c r="D10" s="90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</row>
    <row r="11" spans="1:25" ht="45" customHeight="1">
      <c r="A11" s="92">
        <v>1</v>
      </c>
      <c r="B11" s="93" t="s">
        <v>147</v>
      </c>
      <c r="C11" s="95">
        <v>0</v>
      </c>
      <c r="D11" s="94">
        <v>0</v>
      </c>
      <c r="E11" s="94">
        <v>0</v>
      </c>
      <c r="F11" s="94">
        <v>0</v>
      </c>
      <c r="G11" s="96">
        <f>SUM(C11:F11)-D11</f>
        <v>0</v>
      </c>
      <c r="H11" s="95">
        <v>0</v>
      </c>
      <c r="I11" s="94">
        <v>0</v>
      </c>
      <c r="J11" s="94">
        <v>0</v>
      </c>
      <c r="K11" s="94">
        <v>0</v>
      </c>
      <c r="L11" s="96">
        <f>SUM(I11:K11)</f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f>SUM(M11:Q11)</f>
        <v>0</v>
      </c>
      <c r="S11" s="94">
        <v>0</v>
      </c>
      <c r="T11" s="95">
        <f>+C11+H11-M11-S11</f>
        <v>0</v>
      </c>
      <c r="U11" s="94">
        <v>0</v>
      </c>
      <c r="V11" s="95">
        <f>+E11+I11-O11</f>
        <v>0</v>
      </c>
      <c r="W11" s="94">
        <v>0</v>
      </c>
      <c r="X11" s="94">
        <v>0</v>
      </c>
      <c r="Y11" s="95">
        <f>SUM(T11:X11)</f>
        <v>0</v>
      </c>
    </row>
    <row r="12" spans="1:25" ht="27.75" customHeight="1">
      <c r="A12" s="92">
        <v>2</v>
      </c>
      <c r="B12" s="93" t="s">
        <v>148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</row>
    <row r="13" spans="1:25" ht="90" customHeight="1">
      <c r="A13" s="92">
        <v>3</v>
      </c>
      <c r="B13" s="93" t="s">
        <v>149</v>
      </c>
      <c r="C13" s="95">
        <v>7690000</v>
      </c>
      <c r="D13" s="95">
        <v>0</v>
      </c>
      <c r="E13" s="96">
        <v>0</v>
      </c>
      <c r="F13" s="96">
        <v>0</v>
      </c>
      <c r="G13" s="96">
        <f>SUM(C13:F13)-D13</f>
        <v>7690000</v>
      </c>
      <c r="H13" s="96">
        <v>0</v>
      </c>
      <c r="I13" s="96">
        <v>84372.95</v>
      </c>
      <c r="J13" s="96">
        <v>0</v>
      </c>
      <c r="K13" s="96">
        <v>0</v>
      </c>
      <c r="L13" s="96">
        <f>SUM(I13:K13)-J13</f>
        <v>84372.95</v>
      </c>
      <c r="M13" s="96">
        <v>0</v>
      </c>
      <c r="N13" s="96">
        <v>0</v>
      </c>
      <c r="O13" s="96">
        <v>75769.13</v>
      </c>
      <c r="P13" s="96">
        <v>0</v>
      </c>
      <c r="Q13" s="96">
        <v>0</v>
      </c>
      <c r="R13" s="96">
        <f>SUM(M13:Q13)-N13-P13</f>
        <v>75769.13</v>
      </c>
      <c r="S13" s="96">
        <v>0</v>
      </c>
      <c r="T13" s="95">
        <f>+C13+H13-M13-S13</f>
        <v>7690000</v>
      </c>
      <c r="U13" s="95">
        <f>+D13-N13</f>
        <v>0</v>
      </c>
      <c r="V13" s="95">
        <f>+I13-O13</f>
        <v>8603.8199999999924</v>
      </c>
      <c r="W13" s="96">
        <v>0</v>
      </c>
      <c r="X13" s="95">
        <f>+F13+K13-Q13</f>
        <v>0</v>
      </c>
      <c r="Y13" s="96">
        <f>SUM(T13:X13)-U13-W13</f>
        <v>7698603.8200000003</v>
      </c>
    </row>
    <row r="14" spans="1:25" ht="27" customHeight="1">
      <c r="A14" s="92">
        <v>4</v>
      </c>
      <c r="B14" s="93" t="s">
        <v>158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7">
        <f>SUM(M14:Q14)-N14-P14</f>
        <v>0</v>
      </c>
      <c r="S14" s="95">
        <v>0</v>
      </c>
      <c r="T14" s="95">
        <v>0</v>
      </c>
      <c r="U14" s="95">
        <f>+D14-N14-S14</f>
        <v>0</v>
      </c>
      <c r="V14" s="95">
        <v>0</v>
      </c>
      <c r="W14" s="95">
        <v>0</v>
      </c>
      <c r="X14" s="95">
        <v>0</v>
      </c>
      <c r="Y14" s="97">
        <f>SUM(T14:X14)-U14-W14</f>
        <v>0</v>
      </c>
    </row>
    <row r="15" spans="1:25" ht="24.75" customHeight="1">
      <c r="A15" s="98"/>
      <c r="B15" s="99" t="s">
        <v>43</v>
      </c>
      <c r="C15" s="95">
        <f>SUM(C11:C14)</f>
        <v>7690000</v>
      </c>
      <c r="D15" s="95">
        <f t="shared" ref="D15:Y15" si="0">SUM(D11:D14)</f>
        <v>0</v>
      </c>
      <c r="E15" s="95">
        <f t="shared" si="0"/>
        <v>0</v>
      </c>
      <c r="F15" s="95">
        <f t="shared" si="0"/>
        <v>0</v>
      </c>
      <c r="G15" s="95">
        <f t="shared" si="0"/>
        <v>7690000</v>
      </c>
      <c r="H15" s="95">
        <f>SUM(H11:H14)</f>
        <v>0</v>
      </c>
      <c r="I15" s="95">
        <f>SUM(I11:I14)</f>
        <v>84372.95</v>
      </c>
      <c r="J15" s="95">
        <f>SUM(J11:J14)</f>
        <v>0</v>
      </c>
      <c r="K15" s="95">
        <f>SUM(K11:K14)</f>
        <v>0</v>
      </c>
      <c r="L15" s="95">
        <f>SUM(L11:L14)</f>
        <v>84372.95</v>
      </c>
      <c r="M15" s="95">
        <f t="shared" si="0"/>
        <v>0</v>
      </c>
      <c r="N15" s="95">
        <f t="shared" si="0"/>
        <v>0</v>
      </c>
      <c r="O15" s="95">
        <f>SUM(O11:O14)</f>
        <v>75769.13</v>
      </c>
      <c r="P15" s="95">
        <f t="shared" si="0"/>
        <v>0</v>
      </c>
      <c r="Q15" s="95">
        <f t="shared" si="0"/>
        <v>0</v>
      </c>
      <c r="R15" s="95">
        <f t="shared" si="0"/>
        <v>75769.13</v>
      </c>
      <c r="S15" s="95">
        <f t="shared" si="0"/>
        <v>0</v>
      </c>
      <c r="T15" s="95">
        <f t="shared" si="0"/>
        <v>7690000</v>
      </c>
      <c r="U15" s="95">
        <f t="shared" si="0"/>
        <v>0</v>
      </c>
      <c r="V15" s="95">
        <f t="shared" si="0"/>
        <v>8603.8199999999924</v>
      </c>
      <c r="W15" s="95">
        <f t="shared" si="0"/>
        <v>0</v>
      </c>
      <c r="X15" s="95">
        <f t="shared" si="0"/>
        <v>0</v>
      </c>
      <c r="Y15" s="95">
        <f t="shared" si="0"/>
        <v>7698603.8200000003</v>
      </c>
    </row>
    <row r="16" spans="1:25">
      <c r="B16" s="82"/>
      <c r="C16" s="83"/>
      <c r="Q16" s="122"/>
    </row>
    <row r="17" spans="2:20">
      <c r="B17" s="82"/>
      <c r="C17" s="83"/>
      <c r="T17" s="122"/>
    </row>
    <row r="18" spans="2:20">
      <c r="B18" s="84"/>
    </row>
    <row r="19" spans="2:20">
      <c r="B19" s="66" t="s">
        <v>201</v>
      </c>
      <c r="M19" s="85" t="s">
        <v>35</v>
      </c>
    </row>
    <row r="20" spans="2:20">
      <c r="B20" s="66" t="s">
        <v>84</v>
      </c>
    </row>
    <row r="23" spans="2:20">
      <c r="B23" s="86" t="s">
        <v>62</v>
      </c>
    </row>
    <row r="24" spans="2:20">
      <c r="B24" s="87" t="s">
        <v>193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4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6</vt:lpstr>
      <vt:lpstr>Приложение 5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Пользователь Windows</cp:lastModifiedBy>
  <cp:lastPrinted>2019-10-31T02:44:58Z</cp:lastPrinted>
  <dcterms:created xsi:type="dcterms:W3CDTF">2002-01-03T23:53:03Z</dcterms:created>
  <dcterms:modified xsi:type="dcterms:W3CDTF">2019-10-31T02:47:40Z</dcterms:modified>
</cp:coreProperties>
</file>