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W19" i="3"/>
  <c r="R18"/>
  <c r="R17"/>
  <c r="R16"/>
  <c r="U19" l="1"/>
  <c r="I19"/>
  <c r="V13" i="5" l="1"/>
  <c r="R13" l="1"/>
  <c r="N18" i="3"/>
  <c r="X18"/>
  <c r="X16"/>
  <c r="AB16" s="1"/>
  <c r="X17"/>
  <c r="AB17" s="1"/>
  <c r="AA19"/>
  <c r="Y19"/>
  <c r="V19"/>
  <c r="S19"/>
  <c r="R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AB18" i="3"/>
  <c r="AB19" s="1"/>
  <c r="Y13" i="5"/>
  <c r="Y15" s="1"/>
</calcChain>
</file>

<file path=xl/sharedStrings.xml><?xml version="1.0" encoding="utf-8"?>
<sst xmlns="http://schemas.openxmlformats.org/spreadsheetml/2006/main" count="433" uniqueCount="218">
  <si>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</si>
  <si>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</si>
  <si>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</si>
  <si>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</si>
  <si>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</si>
  <si>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</si>
  <si>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</si>
  <si>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</si>
  <si>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</si>
  <si>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</si>
  <si>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</si>
  <si>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</si>
  <si>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</si>
  <si>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</si>
  <si>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</si>
  <si>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</si>
  <si>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</si>
  <si>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</si>
  <si>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</si>
  <si>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</si>
  <si>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</si>
  <si>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</si>
  <si>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</si>
  <si>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</si>
  <si>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</si>
  <si>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</si>
  <si>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</si>
  <si>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</si>
  <si>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</si>
  <si>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</si>
  <si>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</si>
  <si>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</si>
  <si>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</si>
  <si>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</si>
  <si>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</si>
  <si>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</si>
  <si>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</si>
  <si>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</si>
  <si>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</si>
  <si>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</si>
  <si>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</si>
  <si>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</si>
  <si>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</si>
  <si>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</si>
  <si>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</si>
  <si>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</si>
  <si>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</si>
  <si>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</si>
  <si>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</si>
  <si>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</si>
  <si>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</si>
  <si>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</si>
  <si>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</si>
  <si>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</si>
  <si>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</si>
  <si>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</si>
  <si>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</si>
  <si>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</si>
  <si>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</si>
  <si>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</si>
  <si>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</si>
  <si>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</si>
  <si>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</si>
  <si>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</si>
  <si>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</si>
  <si>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</si>
  <si>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</si>
  <si>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</si>
  <si>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</si>
  <si>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</si>
  <si>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</si>
  <si>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</si>
  <si>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</si>
  <si>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</si>
  <si>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</si>
  <si>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</si>
  <si>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</si>
  <si>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</si>
  <si>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</si>
  <si>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</si>
  <si>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</si>
  <si>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</si>
  <si>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</si>
  <si>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</si>
  <si>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</si>
  <si>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</si>
  <si>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</si>
  <si>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</si>
  <si>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</si>
  <si>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</si>
  <si>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</si>
  <si>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</si>
  <si>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</si>
  <si>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</si>
  <si>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</si>
  <si>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</si>
  <si>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</si>
  <si>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</si>
  <si>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</si>
  <si>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</si>
  <si>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</si>
  <si>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</si>
  <si>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</si>
  <si>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</si>
  <si>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</si>
  <si>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</si>
  <si>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</si>
  <si>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</si>
  <si>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</si>
  <si>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</si>
  <si>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</si>
  <si>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</si>
  <si>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</si>
  <si>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</si>
  <si>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</si>
  <si>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</si>
  <si>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</si>
  <si>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</si>
  <si>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</si>
  <si>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</si>
  <si>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</si>
  <si>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</si>
  <si>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</si>
  <si>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</si>
  <si>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</si>
  <si>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</si>
  <si>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</si>
  <si>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</si>
  <si>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</si>
  <si>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</si>
  <si>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</si>
  <si>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</si>
  <si>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</si>
  <si>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</si>
  <si>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</si>
  <si>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</si>
  <si>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</si>
  <si>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</si>
  <si>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</si>
  <si>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</si>
  <si>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</si>
  <si>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</si>
  <si>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</si>
  <si>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</si>
  <si>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</si>
  <si>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</si>
  <si>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</si>
  <si>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</si>
  <si>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</si>
  <si>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</si>
  <si>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</si>
  <si>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</si>
  <si>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</si>
  <si>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</si>
  <si>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</si>
  <si>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</si>
  <si>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</si>
  <si>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</si>
  <si>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</si>
  <si>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</si>
  <si>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</si>
  <si>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</si>
  <si>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</si>
  <si>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</si>
  <si>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</si>
  <si>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</si>
  <si>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</si>
  <si>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</si>
  <si>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</si>
  <si>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</si>
  <si>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</si>
  <si>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</si>
  <si>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</si>
  <si>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</si>
  <si>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</si>
  <si>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</si>
  <si>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</si>
  <si>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</si>
  <si>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</si>
  <si>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</si>
  <si>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</si>
  <si>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</si>
  <si>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</si>
  <si>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</si>
  <si>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</si>
  <si>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</si>
  <si>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</si>
  <si>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</si>
  <si>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</si>
  <si>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</si>
  <si>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</si>
  <si>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</si>
  <si>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</si>
  <si>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</si>
  <si>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</si>
  <si>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</si>
  <si>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</si>
  <si>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</si>
  <si>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</si>
  <si>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</si>
  <si>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</si>
  <si>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</si>
  <si>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</si>
  <si>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</si>
  <si>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</si>
  <si>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</si>
  <si>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</si>
  <si>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</si>
  <si>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</si>
  <si>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</si>
  <si>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2019 года</t>
  </si>
  <si>
    <t>на 01.05.2019 г.</t>
  </si>
  <si>
    <t>Начислено на "01"05.2019 г.</t>
  </si>
  <si>
    <t xml:space="preserve"> Погашено на "01"05.2019 г.</t>
  </si>
  <si>
    <t xml:space="preserve">   Остаток долга на "01.05.2019 г.</t>
  </si>
  <si>
    <t>на 01.05.2019г.</t>
  </si>
  <si>
    <t>за период с 01.01.2019  по 30.04.2019</t>
  </si>
  <si>
    <t xml:space="preserve">за период с 01.01.2019  по   30.04.2019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</si>
</sst>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211</v>
      </c>
      <c r="V1" s="63" t="s">
        <v>131</v>
      </c>
      <c r="X1" s="60"/>
    </row>
    <row r="2" spans="1:27" ht="15">
      <c r="A2" s="66" t="s">
        <v>85</v>
      </c>
      <c r="V2" s="63" t="s">
        <v>132</v>
      </c>
    </row>
    <row r="3" spans="1:27" ht="15">
      <c r="A3" s="66" t="s">
        <v>64</v>
      </c>
    </row>
    <row r="4" spans="1:27" ht="15">
      <c r="A4" s="66"/>
    </row>
    <row r="5" spans="1:27" ht="15">
      <c r="A5" s="66" t="s">
        <v>130</v>
      </c>
    </row>
    <row r="6" spans="1:27">
      <c r="A6" s="67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202</v>
      </c>
      <c r="M7" s="24"/>
      <c r="N7" s="25"/>
      <c r="O7" s="22"/>
      <c r="P7" s="22" t="s">
        <v>199</v>
      </c>
      <c r="Q7" s="24"/>
      <c r="R7" s="24"/>
      <c r="S7" s="26"/>
      <c r="T7" s="23" t="s">
        <v>203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190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191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188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189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200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207</v>
      </c>
    </row>
    <row r="25" spans="1:90">
      <c r="A25" s="129" t="s">
        <v>208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211</v>
      </c>
      <c r="V1" s="63" t="s">
        <v>133</v>
      </c>
    </row>
    <row r="2" spans="1:40" ht="15">
      <c r="A2" s="66" t="s">
        <v>85</v>
      </c>
      <c r="V2" s="63" t="s">
        <v>132</v>
      </c>
    </row>
    <row r="3" spans="1:40" ht="15">
      <c r="A3" s="66" t="s">
        <v>64</v>
      </c>
    </row>
    <row r="4" spans="1:40" ht="18">
      <c r="A4" s="71"/>
    </row>
    <row r="5" spans="1:40" ht="15">
      <c r="A5" s="66" t="s">
        <v>86</v>
      </c>
    </row>
    <row r="6" spans="1:40" ht="15">
      <c r="A6" s="66"/>
    </row>
    <row r="7" spans="1:40" ht="28.5" customHeight="1">
      <c r="A7" s="73" t="s">
        <v>87</v>
      </c>
      <c r="B7" s="132" t="s">
        <v>88</v>
      </c>
      <c r="C7" s="131" t="s">
        <v>89</v>
      </c>
      <c r="D7" s="133" t="s">
        <v>90</v>
      </c>
      <c r="E7" s="73" t="s">
        <v>82</v>
      </c>
      <c r="F7" s="132" t="s">
        <v>91</v>
      </c>
      <c r="G7" s="131" t="s">
        <v>92</v>
      </c>
      <c r="H7" s="133" t="s">
        <v>93</v>
      </c>
      <c r="I7" s="73" t="s">
        <v>94</v>
      </c>
      <c r="J7" s="134" t="s">
        <v>95</v>
      </c>
      <c r="K7" s="75" t="s">
        <v>2</v>
      </c>
      <c r="L7" s="134" t="s">
        <v>96</v>
      </c>
      <c r="M7" s="77" t="s">
        <v>97</v>
      </c>
      <c r="N7" s="73" t="s">
        <v>3</v>
      </c>
      <c r="O7" s="132" t="s">
        <v>98</v>
      </c>
      <c r="P7" s="131" t="s">
        <v>99</v>
      </c>
      <c r="Q7" s="131" t="s">
        <v>100</v>
      </c>
      <c r="R7" s="131" t="s">
        <v>101</v>
      </c>
      <c r="S7" s="131" t="s">
        <v>102</v>
      </c>
      <c r="T7" s="131" t="s">
        <v>103</v>
      </c>
      <c r="U7" s="131" t="s">
        <v>104</v>
      </c>
      <c r="V7" s="131"/>
      <c r="W7" s="131" t="s">
        <v>105</v>
      </c>
      <c r="X7" s="131" t="s">
        <v>106</v>
      </c>
    </row>
    <row r="8" spans="1:40" ht="111" customHeight="1">
      <c r="A8" s="72" t="s">
        <v>16</v>
      </c>
      <c r="B8" s="132"/>
      <c r="C8" s="131"/>
      <c r="D8" s="133"/>
      <c r="E8" s="72" t="s">
        <v>107</v>
      </c>
      <c r="F8" s="132"/>
      <c r="G8" s="131"/>
      <c r="H8" s="133"/>
      <c r="I8" s="72" t="s">
        <v>41</v>
      </c>
      <c r="J8" s="134"/>
      <c r="K8" s="76" t="s">
        <v>108</v>
      </c>
      <c r="L8" s="134"/>
      <c r="M8" s="78" t="s">
        <v>109</v>
      </c>
      <c r="N8" s="72" t="s">
        <v>110</v>
      </c>
      <c r="O8" s="132"/>
      <c r="P8" s="131"/>
      <c r="Q8" s="131"/>
      <c r="R8" s="131"/>
      <c r="S8" s="131"/>
      <c r="T8" s="131"/>
      <c r="U8" s="69" t="s">
        <v>111</v>
      </c>
      <c r="V8" s="69" t="s">
        <v>112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113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200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207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209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G1" workbookViewId="0">
      <selection activeCell="W22" sqref="W22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134</v>
      </c>
    </row>
    <row r="2" spans="1:29" ht="14.25">
      <c r="A2" s="1" t="s">
        <v>211</v>
      </c>
      <c r="D2" s="8"/>
      <c r="E2" s="39"/>
      <c r="Z2" s="63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210</v>
      </c>
      <c r="K8" s="45"/>
      <c r="L8" s="45"/>
      <c r="M8" s="45"/>
      <c r="N8" s="42"/>
      <c r="O8" s="40" t="s">
        <v>4</v>
      </c>
      <c r="P8" s="23" t="s">
        <v>212</v>
      </c>
      <c r="Q8" s="46"/>
      <c r="R8" s="46"/>
      <c r="S8" s="126" t="s">
        <v>213</v>
      </c>
      <c r="T8" s="44"/>
      <c r="U8" s="108"/>
      <c r="V8" s="106"/>
      <c r="W8" s="106"/>
      <c r="X8" s="125" t="s">
        <v>214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66</v>
      </c>
      <c r="D9" s="48" t="s">
        <v>71</v>
      </c>
      <c r="E9" s="47" t="s">
        <v>73</v>
      </c>
      <c r="F9" s="47" t="s">
        <v>8</v>
      </c>
      <c r="G9" s="49"/>
      <c r="H9" s="49" t="s">
        <v>76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75</v>
      </c>
      <c r="C10" s="48" t="s">
        <v>67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73</v>
      </c>
      <c r="C11" s="48" t="s">
        <v>68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80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80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80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69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77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77</v>
      </c>
      <c r="U12" s="47"/>
      <c r="V12" s="47"/>
      <c r="W12" s="111"/>
      <c r="X12" s="47"/>
      <c r="Y12" s="47" t="s">
        <v>77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78</v>
      </c>
      <c r="L13" s="48"/>
      <c r="M13" s="48"/>
      <c r="N13" s="48"/>
      <c r="O13" s="128" t="s">
        <v>206</v>
      </c>
      <c r="P13" s="47"/>
      <c r="Q13" s="48"/>
      <c r="R13" s="107"/>
      <c r="S13" s="47"/>
      <c r="T13" s="47" t="s">
        <v>78</v>
      </c>
      <c r="U13" s="47"/>
      <c r="V13" s="47"/>
      <c r="W13" s="111"/>
      <c r="X13" s="47"/>
      <c r="Y13" s="47" t="s">
        <v>78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192</v>
      </c>
      <c r="C16" s="16" t="s">
        <v>72</v>
      </c>
      <c r="D16" s="17" t="s">
        <v>195</v>
      </c>
      <c r="E16" s="16">
        <v>14000000</v>
      </c>
      <c r="F16" s="28">
        <v>2</v>
      </c>
      <c r="G16" s="127"/>
      <c r="H16" s="121">
        <v>0</v>
      </c>
      <c r="I16" s="121">
        <v>16293.69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6">
        <v>21724.92</v>
      </c>
      <c r="Q16" s="16"/>
      <c r="R16" s="16">
        <f>SUM(P16:Q16)</f>
        <v>21724.92</v>
      </c>
      <c r="S16" s="121">
        <v>0</v>
      </c>
      <c r="T16" s="121"/>
      <c r="U16" s="16">
        <v>16293.69</v>
      </c>
      <c r="V16" s="16">
        <v>0</v>
      </c>
      <c r="W16" s="16">
        <v>21724.92</v>
      </c>
      <c r="X16" s="16">
        <f>+J16-S16</f>
        <v>3304000</v>
      </c>
      <c r="Y16" s="16">
        <v>0</v>
      </c>
      <c r="Z16" s="121">
        <v>5431.23</v>
      </c>
      <c r="AA16" s="16">
        <v>0</v>
      </c>
      <c r="AB16" s="124">
        <f>SUM(X16:AA16)</f>
        <v>3309431.23</v>
      </c>
      <c r="AC16" s="56"/>
    </row>
    <row r="17" spans="1:29">
      <c r="A17" s="16">
        <v>2</v>
      </c>
      <c r="B17" s="16" t="s">
        <v>194</v>
      </c>
      <c r="C17" s="16" t="s">
        <v>72</v>
      </c>
      <c r="D17" s="17" t="s">
        <v>195</v>
      </c>
      <c r="E17" s="16">
        <v>3696000</v>
      </c>
      <c r="F17" s="28">
        <v>2</v>
      </c>
      <c r="G17" s="127"/>
      <c r="H17" s="121">
        <v>0</v>
      </c>
      <c r="I17" s="121">
        <v>8003.84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6">
        <v>10671.79</v>
      </c>
      <c r="Q17" s="16"/>
      <c r="R17" s="16">
        <f t="shared" ref="R17:R18" si="0">SUM(P17:Q17)</f>
        <v>10671.79</v>
      </c>
      <c r="S17" s="121">
        <v>0</v>
      </c>
      <c r="T17" s="121"/>
      <c r="U17" s="16">
        <v>8003.84</v>
      </c>
      <c r="V17" s="16">
        <v>0</v>
      </c>
      <c r="W17" s="16">
        <v>10671.79</v>
      </c>
      <c r="X17" s="16">
        <f>+J17-S17</f>
        <v>1623000</v>
      </c>
      <c r="Y17" s="16">
        <v>0</v>
      </c>
      <c r="Z17" s="121">
        <v>2667.95</v>
      </c>
      <c r="AA17" s="16">
        <v>0</v>
      </c>
      <c r="AB17" s="16">
        <f>SUM(X17:AA17)</f>
        <v>1625667.95</v>
      </c>
      <c r="AC17" s="56"/>
    </row>
    <row r="18" spans="1:29" ht="36" customHeight="1">
      <c r="A18" s="16">
        <v>3</v>
      </c>
      <c r="B18" s="16" t="s">
        <v>196</v>
      </c>
      <c r="C18" s="16" t="s">
        <v>72</v>
      </c>
      <c r="D18" s="123" t="s">
        <v>197</v>
      </c>
      <c r="E18" s="16">
        <v>3813000</v>
      </c>
      <c r="F18" s="28">
        <v>2</v>
      </c>
      <c r="G18" s="120"/>
      <c r="H18" s="121">
        <v>0</v>
      </c>
      <c r="I18" s="121">
        <v>681.3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908.4</v>
      </c>
      <c r="Q18" s="16"/>
      <c r="R18" s="16">
        <f t="shared" si="0"/>
        <v>908.4</v>
      </c>
      <c r="S18" s="121">
        <v>0</v>
      </c>
      <c r="T18" s="121"/>
      <c r="U18" s="16">
        <v>681.3</v>
      </c>
      <c r="V18" s="16">
        <v>0</v>
      </c>
      <c r="W18" s="16">
        <v>908.4</v>
      </c>
      <c r="X18" s="16">
        <f>+J18-S18</f>
        <v>2763000</v>
      </c>
      <c r="Y18" s="16">
        <v>0</v>
      </c>
      <c r="Z18" s="121">
        <v>227.1</v>
      </c>
      <c r="AA18" s="16">
        <v>0</v>
      </c>
      <c r="AB18" s="16">
        <f>SUM(X18:AA18)</f>
        <v>2763227.1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1">SUM(H16:H18)</f>
        <v>0</v>
      </c>
      <c r="I19" s="18">
        <f t="shared" ref="I19" si="2">SUM(I16:I18)</f>
        <v>24978.829999999998</v>
      </c>
      <c r="J19" s="18">
        <f t="shared" si="1"/>
        <v>7690000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7690000</v>
      </c>
      <c r="O19" s="18">
        <f t="shared" si="1"/>
        <v>0</v>
      </c>
      <c r="P19" s="18">
        <v>33305.11</v>
      </c>
      <c r="Q19" s="18">
        <f t="shared" si="1"/>
        <v>0</v>
      </c>
      <c r="R19" s="18">
        <f t="shared" si="1"/>
        <v>33305.11</v>
      </c>
      <c r="S19" s="18">
        <f t="shared" si="1"/>
        <v>0</v>
      </c>
      <c r="T19" s="18">
        <f t="shared" si="1"/>
        <v>0</v>
      </c>
      <c r="U19" s="18">
        <f t="shared" ref="U19:W19" si="3">SUM(U16:U18)</f>
        <v>24978.829999999998</v>
      </c>
      <c r="V19" s="18">
        <f t="shared" si="1"/>
        <v>0</v>
      </c>
      <c r="W19" s="18">
        <f t="shared" si="3"/>
        <v>33305.11</v>
      </c>
      <c r="X19" s="18">
        <f t="shared" si="1"/>
        <v>7690000</v>
      </c>
      <c r="Y19" s="18">
        <f t="shared" si="1"/>
        <v>0</v>
      </c>
      <c r="Z19" s="18">
        <v>8326.2800000000007</v>
      </c>
      <c r="AA19" s="18">
        <f t="shared" si="1"/>
        <v>0</v>
      </c>
      <c r="AB19" s="18">
        <f t="shared" si="1"/>
        <v>7698326.2799999993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200</v>
      </c>
      <c r="B24" s="60"/>
      <c r="D24" s="8"/>
    </row>
    <row r="25" spans="1:29" ht="18">
      <c r="A25" s="37" t="s">
        <v>84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207</v>
      </c>
      <c r="B28" s="60"/>
      <c r="S28" s="59"/>
      <c r="T28" s="59"/>
    </row>
    <row r="29" spans="1:29" ht="18">
      <c r="A29" s="65" t="s">
        <v>209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135</v>
      </c>
    </row>
    <row r="2" spans="1:27" ht="15">
      <c r="A2" s="64" t="s">
        <v>215</v>
      </c>
      <c r="X2" s="63" t="s">
        <v>132</v>
      </c>
    </row>
    <row r="3" spans="1:27" ht="15" customHeight="1">
      <c r="A3" s="63" t="s">
        <v>187</v>
      </c>
    </row>
    <row r="4" spans="1:27" ht="14.25" customHeight="1">
      <c r="A4" s="63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5" t="s">
        <v>44</v>
      </c>
      <c r="B8" s="135" t="s">
        <v>164</v>
      </c>
      <c r="C8" s="135" t="s">
        <v>165</v>
      </c>
      <c r="D8" s="135" t="s">
        <v>166</v>
      </c>
      <c r="E8" s="135" t="s">
        <v>167</v>
      </c>
      <c r="F8" s="135" t="s">
        <v>168</v>
      </c>
      <c r="G8" s="135" t="s">
        <v>169</v>
      </c>
      <c r="H8" s="135" t="s">
        <v>170</v>
      </c>
      <c r="I8" s="135" t="s">
        <v>186</v>
      </c>
      <c r="J8" s="135" t="s">
        <v>171</v>
      </c>
      <c r="K8" s="135" t="s">
        <v>172</v>
      </c>
      <c r="L8" s="135" t="s">
        <v>173</v>
      </c>
      <c r="M8" s="135" t="s">
        <v>174</v>
      </c>
      <c r="N8" s="135"/>
      <c r="O8" s="135" t="s">
        <v>198</v>
      </c>
      <c r="P8" s="135"/>
      <c r="Q8" s="135" t="s">
        <v>176</v>
      </c>
      <c r="R8" s="135" t="s">
        <v>199</v>
      </c>
      <c r="S8" s="135"/>
      <c r="T8" s="135"/>
      <c r="U8" s="135"/>
      <c r="V8" s="135" t="s">
        <v>144</v>
      </c>
      <c r="W8" s="135" t="s">
        <v>204</v>
      </c>
      <c r="X8" s="135"/>
      <c r="Y8" s="135" t="s">
        <v>183</v>
      </c>
      <c r="Z8" s="135" t="s">
        <v>184</v>
      </c>
      <c r="AA8" s="135" t="s">
        <v>185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138</v>
      </c>
      <c r="P9" s="135" t="s">
        <v>175</v>
      </c>
      <c r="Q9" s="135"/>
      <c r="R9" s="135" t="s">
        <v>180</v>
      </c>
      <c r="S9" s="135" t="s">
        <v>181</v>
      </c>
      <c r="T9" s="135" t="s">
        <v>177</v>
      </c>
      <c r="U9" s="135"/>
      <c r="V9" s="135"/>
      <c r="W9" s="135" t="s">
        <v>138</v>
      </c>
      <c r="X9" s="135" t="s">
        <v>182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178</v>
      </c>
      <c r="U10" s="100" t="s">
        <v>179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83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200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207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209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topLeftCell="C4"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163</v>
      </c>
      <c r="W1" s="66" t="s">
        <v>160</v>
      </c>
    </row>
    <row r="2" spans="1:25">
      <c r="I2" s="68" t="s">
        <v>161</v>
      </c>
      <c r="W2" s="66" t="s">
        <v>132</v>
      </c>
    </row>
    <row r="3" spans="1:25">
      <c r="I3" s="68" t="s">
        <v>162</v>
      </c>
    </row>
    <row r="4" spans="1:25">
      <c r="J4" s="68" t="s">
        <v>216</v>
      </c>
    </row>
    <row r="5" spans="1:25">
      <c r="B5" s="68" t="s">
        <v>153</v>
      </c>
      <c r="D5" s="105"/>
      <c r="E5" s="68" t="s">
        <v>154</v>
      </c>
      <c r="O5" s="68" t="s">
        <v>156</v>
      </c>
      <c r="U5" s="89">
        <v>0</v>
      </c>
      <c r="V5" s="68" t="s">
        <v>154</v>
      </c>
    </row>
    <row r="6" spans="1:25">
      <c r="B6" s="68" t="s">
        <v>157</v>
      </c>
      <c r="C6" s="68"/>
      <c r="D6" s="68"/>
      <c r="E6" s="68"/>
    </row>
    <row r="7" spans="1:25">
      <c r="B7" s="68" t="s">
        <v>155</v>
      </c>
      <c r="C7" s="68"/>
      <c r="D7" s="68">
        <v>0</v>
      </c>
      <c r="E7" s="68" t="s">
        <v>154</v>
      </c>
    </row>
    <row r="8" spans="1:25">
      <c r="X8" s="66" t="s">
        <v>146</v>
      </c>
    </row>
    <row r="9" spans="1:25">
      <c r="A9" s="140" t="s">
        <v>44</v>
      </c>
      <c r="B9" s="140" t="s">
        <v>151</v>
      </c>
      <c r="C9" s="139" t="s">
        <v>137</v>
      </c>
      <c r="D9" s="139"/>
      <c r="E9" s="139"/>
      <c r="F9" s="139"/>
      <c r="G9" s="139"/>
      <c r="H9" s="140" t="s">
        <v>142</v>
      </c>
      <c r="I9" s="139" t="s">
        <v>143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144</v>
      </c>
      <c r="T9" s="139" t="s">
        <v>145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138</v>
      </c>
      <c r="D10" s="91" t="s">
        <v>139</v>
      </c>
      <c r="E10" s="91" t="s">
        <v>140</v>
      </c>
      <c r="F10" s="91" t="s">
        <v>141</v>
      </c>
      <c r="G10" s="91" t="s">
        <v>43</v>
      </c>
      <c r="H10" s="141"/>
      <c r="I10" s="91" t="s">
        <v>140</v>
      </c>
      <c r="J10" s="91" t="s">
        <v>150</v>
      </c>
      <c r="K10" s="91" t="s">
        <v>141</v>
      </c>
      <c r="L10" s="91" t="s">
        <v>43</v>
      </c>
      <c r="M10" s="91" t="s">
        <v>138</v>
      </c>
      <c r="N10" s="91" t="s">
        <v>139</v>
      </c>
      <c r="O10" s="91" t="s">
        <v>140</v>
      </c>
      <c r="P10" s="91" t="s">
        <v>150</v>
      </c>
      <c r="Q10" s="91" t="s">
        <v>141</v>
      </c>
      <c r="R10" s="91" t="s">
        <v>43</v>
      </c>
      <c r="S10" s="141"/>
      <c r="T10" s="91" t="s">
        <v>138</v>
      </c>
      <c r="U10" s="91" t="s">
        <v>139</v>
      </c>
      <c r="V10" s="91" t="s">
        <v>140</v>
      </c>
      <c r="W10" s="91" t="s">
        <v>150</v>
      </c>
      <c r="X10" s="91" t="s">
        <v>141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200</v>
      </c>
    </row>
    <row r="21" spans="2:13">
      <c r="B21" s="66" t="s">
        <v>84</v>
      </c>
      <c r="M21" s="85" t="s">
        <v>35</v>
      </c>
    </row>
    <row r="24" spans="2:13">
      <c r="B24" s="86" t="s">
        <v>207</v>
      </c>
    </row>
    <row r="25" spans="2:13">
      <c r="B25" s="87" t="s">
        <v>209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topLeftCell="E1" workbookViewId="0">
      <selection activeCell="I3" sqref="I3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159</v>
      </c>
      <c r="W1" s="66" t="s">
        <v>136</v>
      </c>
    </row>
    <row r="2" spans="1:25">
      <c r="I2" s="68" t="s">
        <v>152</v>
      </c>
      <c r="W2" s="66" t="s">
        <v>132</v>
      </c>
    </row>
    <row r="3" spans="1:25">
      <c r="I3" s="68" t="s">
        <v>217</v>
      </c>
    </row>
    <row r="4" spans="1:25">
      <c r="B4" s="68" t="s">
        <v>205</v>
      </c>
      <c r="F4" s="105">
        <v>7690</v>
      </c>
      <c r="G4" s="68" t="s">
        <v>154</v>
      </c>
      <c r="O4" s="68" t="s">
        <v>156</v>
      </c>
      <c r="U4" s="89">
        <v>101.3</v>
      </c>
      <c r="V4" s="68" t="s">
        <v>154</v>
      </c>
    </row>
    <row r="5" spans="1:25">
      <c r="B5" s="68" t="s">
        <v>157</v>
      </c>
      <c r="C5" s="68"/>
      <c r="D5" s="68"/>
      <c r="E5" s="68"/>
    </row>
    <row r="6" spans="1:25">
      <c r="B6" s="68" t="s">
        <v>155</v>
      </c>
      <c r="C6" s="68"/>
      <c r="D6" s="68">
        <v>0</v>
      </c>
      <c r="E6" s="68" t="s">
        <v>154</v>
      </c>
    </row>
    <row r="7" spans="1:25">
      <c r="X7" s="66" t="s">
        <v>146</v>
      </c>
    </row>
    <row r="8" spans="1:25" ht="19.5" customHeight="1">
      <c r="A8" s="140" t="s">
        <v>44</v>
      </c>
      <c r="B8" s="140" t="s">
        <v>151</v>
      </c>
      <c r="C8" s="139" t="s">
        <v>137</v>
      </c>
      <c r="D8" s="139"/>
      <c r="E8" s="139"/>
      <c r="F8" s="139"/>
      <c r="G8" s="139"/>
      <c r="H8" s="140" t="s">
        <v>142</v>
      </c>
      <c r="I8" s="139" t="s">
        <v>143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144</v>
      </c>
      <c r="T8" s="139" t="s">
        <v>145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138</v>
      </c>
      <c r="D9" s="91" t="s">
        <v>139</v>
      </c>
      <c r="E9" s="91" t="s">
        <v>140</v>
      </c>
      <c r="F9" s="91" t="s">
        <v>141</v>
      </c>
      <c r="G9" s="91" t="s">
        <v>43</v>
      </c>
      <c r="H9" s="141"/>
      <c r="I9" s="91" t="s">
        <v>140</v>
      </c>
      <c r="J9" s="91" t="s">
        <v>150</v>
      </c>
      <c r="K9" s="91" t="s">
        <v>141</v>
      </c>
      <c r="L9" s="91" t="s">
        <v>43</v>
      </c>
      <c r="M9" s="91" t="s">
        <v>138</v>
      </c>
      <c r="N9" s="91" t="s">
        <v>139</v>
      </c>
      <c r="O9" s="91" t="s">
        <v>140</v>
      </c>
      <c r="P9" s="91" t="s">
        <v>150</v>
      </c>
      <c r="Q9" s="91" t="s">
        <v>141</v>
      </c>
      <c r="R9" s="91" t="s">
        <v>43</v>
      </c>
      <c r="S9" s="141"/>
      <c r="T9" s="91" t="s">
        <v>138</v>
      </c>
      <c r="U9" s="91" t="s">
        <v>139</v>
      </c>
      <c r="V9" s="91" t="s">
        <v>140</v>
      </c>
      <c r="W9" s="91" t="s">
        <v>150</v>
      </c>
      <c r="X9" s="91" t="s">
        <v>141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147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148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149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33305.11</v>
      </c>
      <c r="J13" s="96">
        <v>0</v>
      </c>
      <c r="K13" s="96">
        <v>0</v>
      </c>
      <c r="L13" s="96">
        <f>SUM(I13:K13)-J13</f>
        <v>33305.11</v>
      </c>
      <c r="M13" s="96">
        <v>0</v>
      </c>
      <c r="N13" s="96">
        <v>0</v>
      </c>
      <c r="O13" s="96">
        <v>24978.83</v>
      </c>
      <c r="P13" s="96">
        <v>0</v>
      </c>
      <c r="Q13" s="96">
        <v>0</v>
      </c>
      <c r="R13" s="96">
        <f>SUM(M13:Q13)-N13-P13</f>
        <v>24978.83</v>
      </c>
      <c r="S13" s="96">
        <v>0</v>
      </c>
      <c r="T13" s="95">
        <f>+C13+H13-M13-S13</f>
        <v>7690000</v>
      </c>
      <c r="U13" s="95">
        <f>+D13-N13</f>
        <v>0</v>
      </c>
      <c r="V13" s="95">
        <f>+I13-O13</f>
        <v>8326.2799999999988</v>
      </c>
      <c r="W13" s="96">
        <v>0</v>
      </c>
      <c r="X13" s="95">
        <f>+F13+K13-Q13</f>
        <v>0</v>
      </c>
      <c r="Y13" s="96">
        <f>SUM(T13:X13)-U13-W13</f>
        <v>7698326.2800000003</v>
      </c>
    </row>
    <row r="14" spans="1:25" ht="27" customHeight="1">
      <c r="A14" s="92">
        <v>4</v>
      </c>
      <c r="B14" s="93" t="s">
        <v>158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33305.11</v>
      </c>
      <c r="J15" s="95">
        <f>SUM(J11:J14)</f>
        <v>0</v>
      </c>
      <c r="K15" s="95">
        <f>SUM(K11:K14)</f>
        <v>0</v>
      </c>
      <c r="L15" s="95">
        <f>SUM(L11:L14)</f>
        <v>33305.11</v>
      </c>
      <c r="M15" s="95">
        <f t="shared" si="0"/>
        <v>0</v>
      </c>
      <c r="N15" s="95">
        <f t="shared" si="0"/>
        <v>0</v>
      </c>
      <c r="O15" s="95">
        <f t="shared" si="0"/>
        <v>24978.83</v>
      </c>
      <c r="P15" s="95">
        <f t="shared" si="0"/>
        <v>0</v>
      </c>
      <c r="Q15" s="95">
        <f t="shared" si="0"/>
        <v>0</v>
      </c>
      <c r="R15" s="95">
        <f t="shared" si="0"/>
        <v>24978.83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8326.2799999999988</v>
      </c>
      <c r="W15" s="95">
        <f t="shared" si="0"/>
        <v>0</v>
      </c>
      <c r="X15" s="95">
        <f t="shared" si="0"/>
        <v>0</v>
      </c>
      <c r="Y15" s="95">
        <f t="shared" si="0"/>
        <v>7698326.2800000003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201</v>
      </c>
      <c r="M19" s="85" t="s">
        <v>35</v>
      </c>
    </row>
    <row r="20" spans="2:20">
      <c r="B20" s="66" t="s">
        <v>84</v>
      </c>
    </row>
    <row r="23" spans="2:20">
      <c r="B23" s="86" t="s">
        <v>62</v>
      </c>
    </row>
    <row r="24" spans="2:20">
      <c r="B24" s="87" t="s">
        <v>193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2019-05-06T00:07:12Z</cp:lastPrinted>
  <dcterms:created xsi:type="dcterms:W3CDTF">2002-01-03T23:53:03Z</dcterms:created>
  <dcterms:modified xsi:type="dcterms:W3CDTF">2019-05-07T23:45:01Z</dcterms:modified>
</cp:coreProperties>
</file>