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Rar$DIa0.953\"/>
    </mc:Choice>
  </mc:AlternateContent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I19" i="3" l="1"/>
  <c r="R13" i="5" l="1"/>
  <c r="U19" i="3"/>
  <c r="N18" i="3"/>
  <c r="X18" i="3"/>
  <c r="X16" i="3"/>
  <c r="AB16" i="3" s="1"/>
  <c r="X17" i="3"/>
  <c r="AB17" i="3" s="1"/>
  <c r="AA19" i="3"/>
  <c r="Z19" i="3"/>
  <c r="Y19" i="3"/>
  <c r="V19" i="3"/>
  <c r="S19" i="3"/>
  <c r="R19" i="3"/>
  <c r="Q19" i="3"/>
  <c r="P19" i="3"/>
  <c r="O19" i="3"/>
  <c r="N16" i="3"/>
  <c r="N17" i="3"/>
  <c r="M19" i="3"/>
  <c r="L19" i="3"/>
  <c r="K19" i="3"/>
  <c r="J19" i="3"/>
  <c r="H19" i="3"/>
  <c r="E19" i="3"/>
  <c r="U13" i="5"/>
  <c r="T11" i="5"/>
  <c r="V11" i="5"/>
  <c r="R11" i="5"/>
  <c r="L11" i="5"/>
  <c r="K15" i="5"/>
  <c r="J15" i="5"/>
  <c r="H15" i="5"/>
  <c r="G11" i="5"/>
  <c r="X15" i="1"/>
  <c r="X16" i="1" s="1"/>
  <c r="W16" i="1"/>
  <c r="V16" i="1"/>
  <c r="U16" i="1"/>
  <c r="T16" i="1"/>
  <c r="S16" i="1"/>
  <c r="R16" i="1"/>
  <c r="Q16" i="1"/>
  <c r="P16" i="1"/>
  <c r="N16" i="1"/>
  <c r="M16" i="1"/>
  <c r="L16" i="1"/>
  <c r="K16" i="1"/>
  <c r="U14" i="5"/>
  <c r="U15" i="5" s="1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Y14" i="5"/>
  <c r="R14" i="5"/>
  <c r="T13" i="5"/>
  <c r="X13" i="5"/>
  <c r="X15" i="5" s="1"/>
  <c r="W15" i="5"/>
  <c r="S15" i="5"/>
  <c r="Q15" i="5"/>
  <c r="P15" i="5"/>
  <c r="O15" i="5"/>
  <c r="N15" i="5"/>
  <c r="M15" i="5"/>
  <c r="G13" i="5"/>
  <c r="F15" i="5"/>
  <c r="E15" i="5"/>
  <c r="D15" i="5"/>
  <c r="C15" i="5"/>
  <c r="Y11" i="5" l="1"/>
  <c r="T15" i="5"/>
  <c r="X19" i="3"/>
  <c r="G15" i="5"/>
  <c r="N19" i="3"/>
  <c r="V15" i="5"/>
  <c r="T19" i="3"/>
  <c r="R15" i="5"/>
  <c r="L13" i="5"/>
  <c r="L15" i="5" s="1"/>
  <c r="I15" i="5"/>
  <c r="W19" i="3"/>
  <c r="AB18" i="3"/>
  <c r="AB19" i="3" s="1"/>
  <c r="Y13" i="5"/>
  <c r="Y15" i="5" s="1"/>
</calcChain>
</file>

<file path=xl/sharedStrings.xml><?xml version="1.0" encoding="utf-8"?>
<sst xmlns="http://schemas.openxmlformats.org/spreadsheetml/2006/main" count="433" uniqueCount="215">
  <si>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</si>
  <si>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</si>
  <si>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</si>
  <si>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</si>
  <si>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</si>
  <si>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</si>
  <si>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</si>
  <si>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</si>
  <si>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</si>
  <si>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</si>
  <si>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</si>
  <si>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</si>
  <si>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</si>
  <si>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</si>
  <si>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</si>
  <si>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</si>
  <si>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</si>
  <si>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</si>
  <si>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</si>
  <si>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</si>
  <si>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</si>
  <si>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</si>
  <si>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</si>
  <si>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</si>
  <si>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</si>
  <si>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</si>
  <si>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</si>
  <si>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</si>
  <si>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</si>
  <si>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</si>
  <si>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</si>
  <si>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</si>
  <si>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</si>
  <si>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</si>
  <si>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</si>
  <si>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</si>
  <si>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</si>
  <si>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</si>
  <si>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</si>
  <si>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</si>
  <si>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</si>
  <si>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</si>
  <si>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</si>
  <si>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</si>
  <si>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</si>
  <si>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</si>
  <si>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</si>
  <si>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</si>
  <si>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</si>
  <si>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</si>
  <si>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</si>
  <si>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</si>
  <si>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</si>
  <si>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</si>
  <si>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</si>
  <si>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</si>
  <si>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</si>
  <si>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</si>
  <si>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</si>
  <si>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</si>
  <si>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</si>
  <si>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</si>
  <si>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</si>
  <si>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</si>
  <si>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</si>
  <si>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</si>
  <si>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</si>
  <si>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</si>
  <si>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</si>
  <si>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</si>
  <si>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</si>
  <si>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</si>
  <si>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</si>
  <si>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</si>
  <si>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</si>
  <si>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</si>
  <si>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</si>
  <si>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</si>
  <si>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</si>
  <si>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</si>
  <si>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</si>
  <si>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</si>
  <si>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</si>
  <si>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</si>
  <si>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</si>
  <si>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</si>
  <si>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</si>
  <si>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</si>
  <si>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</si>
  <si>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</si>
  <si>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</si>
  <si>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</si>
  <si>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</si>
  <si>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</si>
  <si>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</si>
  <si>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</si>
  <si>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</si>
  <si>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</si>
  <si>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</si>
  <si>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</si>
  <si>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</si>
  <si>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</si>
  <si>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</si>
  <si>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</si>
  <si>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</si>
  <si>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</si>
  <si>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</si>
  <si>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</si>
  <si>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</si>
  <si>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</si>
  <si>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</si>
  <si>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</si>
  <si>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</si>
  <si>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</si>
  <si>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</si>
  <si>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</si>
  <si>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</si>
  <si>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</si>
  <si>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</si>
  <si>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</si>
  <si>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</si>
  <si>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</si>
  <si>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</si>
  <si>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</si>
  <si>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</si>
  <si>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</si>
  <si>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</si>
  <si>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</si>
  <si>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</si>
  <si>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</si>
  <si>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</si>
  <si>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</si>
  <si>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</si>
  <si>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</si>
  <si>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</si>
  <si>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</si>
  <si>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</si>
  <si>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</si>
  <si>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</si>
  <si>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</si>
  <si>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</si>
  <si>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</si>
  <si>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</si>
  <si>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</si>
  <si>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</si>
  <si>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</si>
  <si>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</si>
  <si>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</si>
  <si>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</si>
  <si>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</si>
  <si>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</si>
  <si>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</si>
  <si>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</si>
  <si>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</si>
  <si>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</si>
  <si>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</si>
  <si>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</si>
  <si>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</si>
  <si>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</si>
  <si>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</si>
  <si>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</si>
  <si>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</si>
  <si>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</si>
  <si>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</si>
  <si>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</si>
  <si>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</si>
  <si>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</si>
  <si>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</si>
  <si>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</si>
  <si>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</si>
  <si>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</si>
  <si>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</si>
  <si>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</si>
  <si>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</si>
  <si>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</si>
  <si>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</si>
  <si>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</si>
  <si>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</si>
  <si>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</si>
  <si>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</si>
  <si>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</si>
  <si>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</si>
  <si>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</si>
  <si>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</si>
  <si>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</si>
  <si>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</si>
  <si>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</si>
  <si>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</si>
  <si>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</si>
  <si>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</si>
  <si>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</si>
  <si>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</si>
  <si>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</si>
  <si>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</si>
  <si>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</si>
  <si>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</si>
  <si>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</si>
  <si>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</si>
  <si>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</si>
  <si>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</si>
  <si>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</si>
  <si>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</si>
  <si>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</si>
  <si>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</si>
  <si>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 xml:space="preserve">        Остаток долга на 1 января 2018 года</t>
  </si>
  <si>
    <t>в 2018 году</t>
  </si>
  <si>
    <t>Исполнитель Шайдурова А.В.</t>
  </si>
  <si>
    <t>Тел 51-2-01</t>
  </si>
  <si>
    <t>Тел.51-2-01</t>
  </si>
  <si>
    <t>Начислено на "01"08.2018г.</t>
  </si>
  <si>
    <t xml:space="preserve"> Погашено на "01"08.2018г.</t>
  </si>
  <si>
    <t>на 01.09.2018г.</t>
  </si>
  <si>
    <t xml:space="preserve">   Остаток долга на "01"09.2018г.</t>
  </si>
  <si>
    <t>за период с 01.01.2018  по 31.08.2018</t>
  </si>
  <si>
    <t>за период с 01.01.2018  по   31.08.2018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</si>
</sst>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dd/mm/yy;@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2" fontId="0" fillId="0" borderId="4" xfId="0" applyNumberForma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 x14ac:dyDescent="0.2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 x14ac:dyDescent="0.25">
      <c r="A1" s="68" t="s">
        <v>211</v>
      </c>
      <c r="V1" s="63" t="s">
        <v>130</v>
      </c>
      <c r="X1" s="60"/>
    </row>
    <row r="2" spans="1:27" ht="15" x14ac:dyDescent="0.25">
      <c r="A2" s="66" t="s">
        <v>84</v>
      </c>
      <c r="V2" s="63" t="s">
        <v>131</v>
      </c>
    </row>
    <row r="3" spans="1:27" ht="15" x14ac:dyDescent="0.25">
      <c r="A3" s="66" t="s">
        <v>63</v>
      </c>
    </row>
    <row r="4" spans="1:27" ht="15" x14ac:dyDescent="0.25">
      <c r="A4" s="66"/>
    </row>
    <row r="5" spans="1:27" ht="15" x14ac:dyDescent="0.25">
      <c r="A5" s="66" t="s">
        <v>129</v>
      </c>
    </row>
    <row r="6" spans="1:27" x14ac:dyDescent="0.2">
      <c r="A6" s="67"/>
    </row>
    <row r="7" spans="1:27" ht="19.5" customHeight="1" x14ac:dyDescent="0.2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 x14ac:dyDescent="0.2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 x14ac:dyDescent="0.2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 x14ac:dyDescent="0.2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 x14ac:dyDescent="0.2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 x14ac:dyDescent="0.2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 x14ac:dyDescent="0.2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 x14ac:dyDescent="0.2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 x14ac:dyDescent="0.2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 x14ac:dyDescent="0.2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 x14ac:dyDescent="0.2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 x14ac:dyDescent="0.25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 x14ac:dyDescent="0.2">
      <c r="A24" s="130" t="s">
        <v>206</v>
      </c>
    </row>
    <row r="25" spans="1:90" x14ac:dyDescent="0.2">
      <c r="A25" s="130" t="s">
        <v>207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29"/>
  <sheetViews>
    <sheetView workbookViewId="0"/>
  </sheetViews>
  <sheetFormatPr defaultRowHeight="12.75" x14ac:dyDescent="0.2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 x14ac:dyDescent="0.2">
      <c r="A1" s="68" t="s">
        <v>211</v>
      </c>
      <c r="V1" s="63" t="s">
        <v>132</v>
      </c>
    </row>
    <row r="2" spans="1:40" ht="15" x14ac:dyDescent="0.25">
      <c r="A2" s="66" t="s">
        <v>84</v>
      </c>
      <c r="V2" s="63" t="s">
        <v>131</v>
      </c>
    </row>
    <row r="3" spans="1:40" ht="15" x14ac:dyDescent="0.25">
      <c r="A3" s="66" t="s">
        <v>63</v>
      </c>
    </row>
    <row r="4" spans="1:40" ht="18" x14ac:dyDescent="0.25">
      <c r="A4" s="71"/>
    </row>
    <row r="5" spans="1:40" ht="15" x14ac:dyDescent="0.25">
      <c r="A5" s="66" t="s">
        <v>85</v>
      </c>
    </row>
    <row r="6" spans="1:40" ht="15" x14ac:dyDescent="0.25">
      <c r="A6" s="66"/>
    </row>
    <row r="7" spans="1:40" ht="28.5" customHeight="1" x14ac:dyDescent="0.2">
      <c r="A7" s="73" t="s">
        <v>86</v>
      </c>
      <c r="B7" s="133" t="s">
        <v>87</v>
      </c>
      <c r="C7" s="132" t="s">
        <v>88</v>
      </c>
      <c r="D7" s="134" t="s">
        <v>89</v>
      </c>
      <c r="E7" s="73" t="s">
        <v>81</v>
      </c>
      <c r="F7" s="133" t="s">
        <v>90</v>
      </c>
      <c r="G7" s="132" t="s">
        <v>91</v>
      </c>
      <c r="H7" s="134" t="s">
        <v>92</v>
      </c>
      <c r="I7" s="73" t="s">
        <v>93</v>
      </c>
      <c r="J7" s="135" t="s">
        <v>94</v>
      </c>
      <c r="K7" s="75" t="s">
        <v>2</v>
      </c>
      <c r="L7" s="135" t="s">
        <v>95</v>
      </c>
      <c r="M7" s="77" t="s">
        <v>96</v>
      </c>
      <c r="N7" s="73" t="s">
        <v>3</v>
      </c>
      <c r="O7" s="133" t="s">
        <v>97</v>
      </c>
      <c r="P7" s="132" t="s">
        <v>98</v>
      </c>
      <c r="Q7" s="132" t="s">
        <v>99</v>
      </c>
      <c r="R7" s="132" t="s">
        <v>100</v>
      </c>
      <c r="S7" s="132" t="s">
        <v>101</v>
      </c>
      <c r="T7" s="132" t="s">
        <v>102</v>
      </c>
      <c r="U7" s="132" t="s">
        <v>103</v>
      </c>
      <c r="V7" s="132"/>
      <c r="W7" s="132" t="s">
        <v>104</v>
      </c>
      <c r="X7" s="132" t="s">
        <v>105</v>
      </c>
    </row>
    <row r="8" spans="1:40" ht="111" customHeight="1" x14ac:dyDescent="0.2">
      <c r="A8" s="72" t="s">
        <v>16</v>
      </c>
      <c r="B8" s="133"/>
      <c r="C8" s="132"/>
      <c r="D8" s="134"/>
      <c r="E8" s="72" t="s">
        <v>106</v>
      </c>
      <c r="F8" s="133"/>
      <c r="G8" s="132"/>
      <c r="H8" s="134"/>
      <c r="I8" s="72" t="s">
        <v>41</v>
      </c>
      <c r="J8" s="135"/>
      <c r="K8" s="76" t="s">
        <v>107</v>
      </c>
      <c r="L8" s="135"/>
      <c r="M8" s="78" t="s">
        <v>108</v>
      </c>
      <c r="N8" s="72" t="s">
        <v>109</v>
      </c>
      <c r="O8" s="133"/>
      <c r="P8" s="132"/>
      <c r="Q8" s="132"/>
      <c r="R8" s="132"/>
      <c r="S8" s="132"/>
      <c r="T8" s="132"/>
      <c r="U8" s="69" t="s">
        <v>110</v>
      </c>
      <c r="V8" s="69" t="s">
        <v>111</v>
      </c>
      <c r="W8" s="132"/>
      <c r="X8" s="132"/>
    </row>
    <row r="9" spans="1:40" ht="41.25" hidden="1" customHeight="1" thickBot="1" x14ac:dyDescent="0.25">
      <c r="A9" s="72"/>
      <c r="B9" s="132"/>
      <c r="C9" s="132"/>
      <c r="D9" s="132"/>
      <c r="E9" s="74"/>
      <c r="F9" s="132"/>
      <c r="G9" s="132"/>
      <c r="H9" s="132"/>
      <c r="I9" s="72" t="s">
        <v>112</v>
      </c>
      <c r="J9" s="132"/>
      <c r="K9" s="74"/>
      <c r="L9" s="132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 x14ac:dyDescent="0.2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 x14ac:dyDescent="0.2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 x14ac:dyDescent="0.2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 x14ac:dyDescent="0.2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 x14ac:dyDescent="0.25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 x14ac:dyDescent="0.25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 x14ac:dyDescent="0.25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 x14ac:dyDescent="0.25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 x14ac:dyDescent="0.25">
      <c r="A22" s="38" t="s">
        <v>206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 x14ac:dyDescent="0.25">
      <c r="A23" s="65" t="s">
        <v>208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29"/>
  <sheetViews>
    <sheetView workbookViewId="0">
      <selection activeCell="X19" sqref="X19"/>
    </sheetView>
  </sheetViews>
  <sheetFormatPr defaultRowHeight="12.75" x14ac:dyDescent="0.2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 x14ac:dyDescent="0.2">
      <c r="D1" s="39"/>
      <c r="E1" s="39"/>
      <c r="Z1" s="63" t="s">
        <v>133</v>
      </c>
    </row>
    <row r="2" spans="1:29" ht="14.25" x14ac:dyDescent="0.2">
      <c r="A2" s="1" t="s">
        <v>211</v>
      </c>
      <c r="D2" s="8"/>
      <c r="E2" s="39"/>
      <c r="Z2" s="63" t="s">
        <v>131</v>
      </c>
    </row>
    <row r="3" spans="1:29" x14ac:dyDescent="0.2">
      <c r="A3" s="8" t="s">
        <v>62</v>
      </c>
      <c r="D3" s="8"/>
      <c r="E3" s="39"/>
      <c r="F3" s="39"/>
    </row>
    <row r="4" spans="1:29" x14ac:dyDescent="0.2">
      <c r="A4" s="8" t="s">
        <v>63</v>
      </c>
      <c r="D4" s="8"/>
      <c r="E4" s="39"/>
      <c r="F4" s="39"/>
    </row>
    <row r="5" spans="1:29" x14ac:dyDescent="0.2">
      <c r="D5" s="8"/>
      <c r="E5" s="39"/>
      <c r="F5" s="39"/>
    </row>
    <row r="6" spans="1:29" ht="15" x14ac:dyDescent="0.25">
      <c r="A6" s="64" t="s">
        <v>64</v>
      </c>
      <c r="D6" s="8"/>
      <c r="E6" s="39"/>
      <c r="F6" s="39"/>
    </row>
    <row r="8" spans="1:29" x14ac:dyDescent="0.2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27" t="s">
        <v>204</v>
      </c>
      <c r="K8" s="45"/>
      <c r="L8" s="45"/>
      <c r="M8" s="45"/>
      <c r="N8" s="42"/>
      <c r="O8" s="40" t="s">
        <v>4</v>
      </c>
      <c r="P8" s="23" t="s">
        <v>209</v>
      </c>
      <c r="Q8" s="46"/>
      <c r="R8" s="46"/>
      <c r="S8" s="126" t="s">
        <v>210</v>
      </c>
      <c r="T8" s="44"/>
      <c r="U8" s="108"/>
      <c r="V8" s="106"/>
      <c r="W8" s="106"/>
      <c r="X8" s="125" t="s">
        <v>212</v>
      </c>
      <c r="Y8" s="108"/>
      <c r="Z8" s="106"/>
      <c r="AA8" s="106"/>
      <c r="AB8" s="41"/>
      <c r="AC8" s="41" t="s">
        <v>50</v>
      </c>
    </row>
    <row r="9" spans="1:29" x14ac:dyDescent="0.2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 x14ac:dyDescent="0.2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 x14ac:dyDescent="0.2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 x14ac:dyDescent="0.2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 x14ac:dyDescent="0.2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9" t="s">
        <v>205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 x14ac:dyDescent="0.2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 x14ac:dyDescent="0.2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 x14ac:dyDescent="0.2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8"/>
      <c r="H16" s="121">
        <v>0</v>
      </c>
      <c r="I16" s="121">
        <v>43992.959999999999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6">
        <v>43992.959999999999</v>
      </c>
      <c r="Q16" s="16"/>
      <c r="R16" s="16">
        <v>43992.959999999999</v>
      </c>
      <c r="S16" s="121">
        <v>0</v>
      </c>
      <c r="T16" s="121">
        <v>0</v>
      </c>
      <c r="U16" s="121">
        <v>38380.69</v>
      </c>
      <c r="V16" s="16">
        <v>0</v>
      </c>
      <c r="W16" s="121">
        <v>38380.69</v>
      </c>
      <c r="X16" s="16">
        <f>+J16-S16</f>
        <v>3304000</v>
      </c>
      <c r="Y16" s="16">
        <v>0</v>
      </c>
      <c r="Z16" s="121">
        <v>5612.27</v>
      </c>
      <c r="AA16" s="16">
        <v>0</v>
      </c>
      <c r="AB16" s="124">
        <f>SUM(X16:AA16)</f>
        <v>3309612.27</v>
      </c>
      <c r="AC16" s="56"/>
    </row>
    <row r="17" spans="1:29" x14ac:dyDescent="0.2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8"/>
      <c r="H17" s="121">
        <v>0</v>
      </c>
      <c r="I17" s="121">
        <v>21610.38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6">
        <v>21610.38</v>
      </c>
      <c r="Q17" s="16"/>
      <c r="R17" s="16">
        <v>21610.38</v>
      </c>
      <c r="S17" s="121">
        <v>0</v>
      </c>
      <c r="T17" s="121">
        <v>0</v>
      </c>
      <c r="U17" s="121">
        <v>18853.5</v>
      </c>
      <c r="V17" s="16">
        <v>0</v>
      </c>
      <c r="W17" s="131">
        <v>18853.5</v>
      </c>
      <c r="X17" s="16">
        <f>+J17-S17</f>
        <v>1623000</v>
      </c>
      <c r="Y17" s="16">
        <v>0</v>
      </c>
      <c r="Z17" s="121">
        <v>2756.88</v>
      </c>
      <c r="AA17" s="16">
        <v>0</v>
      </c>
      <c r="AB17" s="16">
        <f>SUM(X17:AA17)</f>
        <v>1625756.88</v>
      </c>
      <c r="AC17" s="56"/>
    </row>
    <row r="18" spans="1:29" ht="36" customHeight="1" x14ac:dyDescent="0.2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1839.51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1839.51</v>
      </c>
      <c r="Q18" s="16"/>
      <c r="R18" s="16">
        <v>1839.51</v>
      </c>
      <c r="S18" s="121">
        <v>0</v>
      </c>
      <c r="T18" s="121">
        <v>0</v>
      </c>
      <c r="U18" s="121">
        <v>1604.84</v>
      </c>
      <c r="V18" s="16">
        <v>0</v>
      </c>
      <c r="W18" s="121">
        <v>1604.84</v>
      </c>
      <c r="X18" s="16">
        <f>+J18-S18</f>
        <v>2763000</v>
      </c>
      <c r="Y18" s="16">
        <v>0</v>
      </c>
      <c r="Z18" s="121">
        <v>234.67</v>
      </c>
      <c r="AA18" s="16">
        <v>0</v>
      </c>
      <c r="AB18" s="16">
        <f>SUM(X18:AA18)</f>
        <v>2763234.67</v>
      </c>
      <c r="AC18" s="56"/>
    </row>
    <row r="19" spans="1:29" ht="18" customHeight="1" x14ac:dyDescent="0.2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ref="I19" si="1">SUM(I16:I18)</f>
        <v>67442.849999999991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 t="shared" si="0"/>
        <v>67442.849999999991</v>
      </c>
      <c r="Q19" s="18">
        <f t="shared" si="0"/>
        <v>0</v>
      </c>
      <c r="R19" s="18">
        <f t="shared" si="0"/>
        <v>67442.849999999991</v>
      </c>
      <c r="S19" s="18">
        <f t="shared" si="0"/>
        <v>0</v>
      </c>
      <c r="T19" s="18">
        <f t="shared" si="0"/>
        <v>0</v>
      </c>
      <c r="U19" s="18">
        <f t="shared" si="0"/>
        <v>58839.03</v>
      </c>
      <c r="V19" s="18">
        <f t="shared" si="0"/>
        <v>0</v>
      </c>
      <c r="W19" s="18">
        <f t="shared" si="0"/>
        <v>58839.03</v>
      </c>
      <c r="X19" s="18">
        <f t="shared" si="0"/>
        <v>7690000</v>
      </c>
      <c r="Y19" s="18">
        <f t="shared" si="0"/>
        <v>0</v>
      </c>
      <c r="Z19" s="18">
        <f t="shared" si="0"/>
        <v>8603.8200000000015</v>
      </c>
      <c r="AA19" s="18">
        <f t="shared" si="0"/>
        <v>0</v>
      </c>
      <c r="AB19" s="18">
        <f t="shared" si="0"/>
        <v>7698603.8200000003</v>
      </c>
      <c r="AC19" s="16"/>
    </row>
    <row r="20" spans="1:29" x14ac:dyDescent="0.2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 x14ac:dyDescent="0.2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 x14ac:dyDescent="0.2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 x14ac:dyDescent="0.2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 x14ac:dyDescent="0.25">
      <c r="A24" s="37" t="s">
        <v>198</v>
      </c>
      <c r="B24" s="60"/>
      <c r="D24" s="8"/>
    </row>
    <row r="25" spans="1:29" ht="18" x14ac:dyDescent="0.25">
      <c r="A25" s="37" t="s">
        <v>83</v>
      </c>
      <c r="B25" s="60"/>
      <c r="D25" s="8"/>
      <c r="K25" s="63" t="s">
        <v>35</v>
      </c>
      <c r="O25" s="37"/>
    </row>
    <row r="26" spans="1:29" ht="18" x14ac:dyDescent="0.25">
      <c r="A26" s="60"/>
      <c r="B26" s="60"/>
      <c r="D26" s="8"/>
      <c r="O26" s="60"/>
    </row>
    <row r="27" spans="1:29" ht="18" x14ac:dyDescent="0.25">
      <c r="A27" s="60"/>
      <c r="B27" s="60"/>
      <c r="D27" s="8"/>
      <c r="O27" s="60"/>
    </row>
    <row r="28" spans="1:29" ht="18" x14ac:dyDescent="0.25">
      <c r="A28" s="38" t="s">
        <v>206</v>
      </c>
      <c r="B28" s="60"/>
      <c r="S28" s="59"/>
      <c r="T28" s="59"/>
    </row>
    <row r="29" spans="1:29" ht="18" x14ac:dyDescent="0.25">
      <c r="A29" s="65" t="s">
        <v>208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 x14ac:dyDescent="0.2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 x14ac:dyDescent="0.2">
      <c r="X1" s="63" t="s">
        <v>134</v>
      </c>
    </row>
    <row r="2" spans="1:27" ht="15" x14ac:dyDescent="0.25">
      <c r="A2" s="64" t="s">
        <v>211</v>
      </c>
      <c r="X2" s="63" t="s">
        <v>131</v>
      </c>
    </row>
    <row r="3" spans="1:27" ht="15" customHeight="1" x14ac:dyDescent="0.25">
      <c r="A3" s="63" t="s">
        <v>186</v>
      </c>
    </row>
    <row r="4" spans="1:27" ht="14.25" customHeight="1" x14ac:dyDescent="0.3">
      <c r="A4" s="63" t="s">
        <v>63</v>
      </c>
      <c r="G4" s="27"/>
    </row>
    <row r="5" spans="1:27" ht="12.75" customHeight="1" x14ac:dyDescent="0.3">
      <c r="A5" s="8"/>
      <c r="G5" s="27"/>
    </row>
    <row r="6" spans="1:27" ht="15.75" customHeight="1" x14ac:dyDescent="0.3">
      <c r="A6" s="37" t="s">
        <v>80</v>
      </c>
      <c r="G6" s="33"/>
    </row>
    <row r="7" spans="1:27" ht="13.5" customHeight="1" x14ac:dyDescent="0.2"/>
    <row r="8" spans="1:27" ht="78.75" customHeight="1" x14ac:dyDescent="0.2">
      <c r="A8" s="136" t="s">
        <v>44</v>
      </c>
      <c r="B8" s="136" t="s">
        <v>163</v>
      </c>
      <c r="C8" s="136" t="s">
        <v>164</v>
      </c>
      <c r="D8" s="136" t="s">
        <v>165</v>
      </c>
      <c r="E8" s="136" t="s">
        <v>166</v>
      </c>
      <c r="F8" s="136" t="s">
        <v>167</v>
      </c>
      <c r="G8" s="136" t="s">
        <v>168</v>
      </c>
      <c r="H8" s="136" t="s">
        <v>169</v>
      </c>
      <c r="I8" s="136" t="s">
        <v>185</v>
      </c>
      <c r="J8" s="136" t="s">
        <v>170</v>
      </c>
      <c r="K8" s="136" t="s">
        <v>171</v>
      </c>
      <c r="L8" s="136" t="s">
        <v>172</v>
      </c>
      <c r="M8" s="136" t="s">
        <v>173</v>
      </c>
      <c r="N8" s="136"/>
      <c r="O8" s="136" t="s">
        <v>196</v>
      </c>
      <c r="P8" s="136"/>
      <c r="Q8" s="136" t="s">
        <v>175</v>
      </c>
      <c r="R8" s="136" t="s">
        <v>197</v>
      </c>
      <c r="S8" s="136"/>
      <c r="T8" s="136"/>
      <c r="U8" s="136"/>
      <c r="V8" s="136" t="s">
        <v>143</v>
      </c>
      <c r="W8" s="136" t="s">
        <v>202</v>
      </c>
      <c r="X8" s="136"/>
      <c r="Y8" s="136" t="s">
        <v>182</v>
      </c>
      <c r="Z8" s="136" t="s">
        <v>183</v>
      </c>
      <c r="AA8" s="136" t="s">
        <v>184</v>
      </c>
    </row>
    <row r="9" spans="1:27" ht="38.25" customHeight="1" x14ac:dyDescent="0.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9" t="s">
        <v>2</v>
      </c>
      <c r="N9" s="139" t="s">
        <v>4</v>
      </c>
      <c r="O9" s="136" t="s">
        <v>137</v>
      </c>
      <c r="P9" s="136" t="s">
        <v>174</v>
      </c>
      <c r="Q9" s="136"/>
      <c r="R9" s="136" t="s">
        <v>179</v>
      </c>
      <c r="S9" s="136" t="s">
        <v>180</v>
      </c>
      <c r="T9" s="136" t="s">
        <v>176</v>
      </c>
      <c r="U9" s="136"/>
      <c r="V9" s="136"/>
      <c r="W9" s="136" t="s">
        <v>137</v>
      </c>
      <c r="X9" s="136" t="s">
        <v>181</v>
      </c>
      <c r="Y9" s="136"/>
      <c r="Z9" s="136"/>
      <c r="AA9" s="136"/>
    </row>
    <row r="10" spans="1:27" ht="36.75" customHeight="1" x14ac:dyDescent="0.2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9"/>
      <c r="N10" s="139"/>
      <c r="O10" s="136"/>
      <c r="P10" s="136"/>
      <c r="Q10" s="136"/>
      <c r="R10" s="136"/>
      <c r="S10" s="136"/>
      <c r="T10" s="100" t="s">
        <v>177</v>
      </c>
      <c r="U10" s="100" t="s">
        <v>178</v>
      </c>
      <c r="V10" s="136"/>
      <c r="W10" s="136"/>
      <c r="X10" s="136"/>
      <c r="Y10" s="136"/>
      <c r="Z10" s="136"/>
      <c r="AA10" s="136"/>
    </row>
    <row r="11" spans="1:27" s="2" customForma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 x14ac:dyDescent="0.2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 x14ac:dyDescent="0.2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 x14ac:dyDescent="0.2">
      <c r="A17" s="29"/>
      <c r="B17" s="29"/>
      <c r="C17" s="29"/>
      <c r="D17" s="29"/>
      <c r="E17" s="29"/>
      <c r="F17" s="29"/>
      <c r="G17" s="29"/>
    </row>
    <row r="18" spans="1:25" x14ac:dyDescent="0.2">
      <c r="A18" s="29"/>
      <c r="B18" s="29"/>
      <c r="C18" s="29"/>
      <c r="D18" s="29"/>
      <c r="E18" s="29"/>
      <c r="F18" s="29"/>
      <c r="G18" s="29"/>
    </row>
    <row r="19" spans="1:25" x14ac:dyDescent="0.2">
      <c r="A19" s="29"/>
      <c r="B19" s="29"/>
      <c r="C19" s="29"/>
      <c r="D19" s="29"/>
      <c r="E19" s="29"/>
      <c r="F19" s="29"/>
      <c r="G19" s="29"/>
    </row>
    <row r="20" spans="1:25" x14ac:dyDescent="0.2">
      <c r="A20" s="13"/>
      <c r="B20" s="13"/>
      <c r="C20" s="13"/>
      <c r="D20" s="13"/>
      <c r="E20" s="13"/>
      <c r="F20" s="13"/>
      <c r="G20" s="13"/>
    </row>
    <row r="21" spans="1:25" ht="16.5" customHeight="1" x14ac:dyDescent="0.2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 x14ac:dyDescent="0.2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">
      <c r="A25" s="102" t="s">
        <v>206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 x14ac:dyDescent="0.2">
      <c r="A26" s="104" t="s">
        <v>208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 x14ac:dyDescent="0.2">
      <c r="F30" s="1"/>
    </row>
    <row r="38" spans="1:6" x14ac:dyDescent="0.2">
      <c r="A38" s="1"/>
      <c r="F38" s="1"/>
    </row>
    <row r="48" spans="1:6" x14ac:dyDescent="0.2">
      <c r="A48" s="1"/>
      <c r="F48" s="1"/>
    </row>
    <row r="49" spans="1:36" x14ac:dyDescent="0.2">
      <c r="F49" s="1"/>
    </row>
    <row r="54" spans="1:36" s="8" customForma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x14ac:dyDescent="0.2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x14ac:dyDescent="0.2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x14ac:dyDescent="0.2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Y25"/>
  <sheetViews>
    <sheetView topLeftCell="A10" workbookViewId="0">
      <selection activeCell="J5" sqref="J5"/>
    </sheetView>
  </sheetViews>
  <sheetFormatPr defaultRowHeight="15" x14ac:dyDescent="0.2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 x14ac:dyDescent="0.25">
      <c r="I1" s="88" t="s">
        <v>162</v>
      </c>
      <c r="W1" s="66" t="s">
        <v>159</v>
      </c>
    </row>
    <row r="2" spans="1:25" x14ac:dyDescent="0.25">
      <c r="I2" s="68" t="s">
        <v>160</v>
      </c>
      <c r="W2" s="66" t="s">
        <v>131</v>
      </c>
    </row>
    <row r="3" spans="1:25" x14ac:dyDescent="0.25">
      <c r="I3" s="68" t="s">
        <v>161</v>
      </c>
    </row>
    <row r="4" spans="1:25" x14ac:dyDescent="0.25">
      <c r="J4" s="68" t="s">
        <v>213</v>
      </c>
    </row>
    <row r="5" spans="1:25" x14ac:dyDescent="0.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 x14ac:dyDescent="0.25">
      <c r="B6" s="68" t="s">
        <v>156</v>
      </c>
      <c r="C6" s="68"/>
      <c r="D6" s="68"/>
      <c r="E6" s="68"/>
    </row>
    <row r="7" spans="1:25" x14ac:dyDescent="0.25">
      <c r="B7" s="68" t="s">
        <v>154</v>
      </c>
      <c r="C7" s="68"/>
      <c r="D7" s="68">
        <v>0</v>
      </c>
      <c r="E7" s="68" t="s">
        <v>153</v>
      </c>
    </row>
    <row r="8" spans="1:25" x14ac:dyDescent="0.25">
      <c r="X8" s="66" t="s">
        <v>145</v>
      </c>
    </row>
    <row r="9" spans="1:25" x14ac:dyDescent="0.2">
      <c r="A9" s="141" t="s">
        <v>44</v>
      </c>
      <c r="B9" s="141" t="s">
        <v>150</v>
      </c>
      <c r="C9" s="140" t="s">
        <v>136</v>
      </c>
      <c r="D9" s="140"/>
      <c r="E9" s="140"/>
      <c r="F9" s="140"/>
      <c r="G9" s="140"/>
      <c r="H9" s="141" t="s">
        <v>141</v>
      </c>
      <c r="I9" s="140" t="s">
        <v>142</v>
      </c>
      <c r="J9" s="140"/>
      <c r="K9" s="140"/>
      <c r="L9" s="140"/>
      <c r="M9" s="140" t="s">
        <v>49</v>
      </c>
      <c r="N9" s="140"/>
      <c r="O9" s="140"/>
      <c r="P9" s="140"/>
      <c r="Q9" s="140"/>
      <c r="R9" s="140"/>
      <c r="S9" s="141" t="s">
        <v>143</v>
      </c>
      <c r="T9" s="140" t="s">
        <v>144</v>
      </c>
      <c r="U9" s="140"/>
      <c r="V9" s="140"/>
      <c r="W9" s="140"/>
      <c r="X9" s="140"/>
      <c r="Y9" s="140"/>
    </row>
    <row r="10" spans="1:25" ht="75" x14ac:dyDescent="0.2">
      <c r="A10" s="142"/>
      <c r="B10" s="142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2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2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 x14ac:dyDescent="0.2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 x14ac:dyDescent="0.25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 x14ac:dyDescent="0.25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 x14ac:dyDescent="0.25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 x14ac:dyDescent="0.25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 x14ac:dyDescent="0.25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 x14ac:dyDescent="0.25">
      <c r="B17" s="82"/>
      <c r="C17" s="83"/>
    </row>
    <row r="18" spans="2:13" x14ac:dyDescent="0.25">
      <c r="B18" s="82"/>
      <c r="C18" s="83"/>
    </row>
    <row r="19" spans="2:13" x14ac:dyDescent="0.25">
      <c r="B19" s="84"/>
    </row>
    <row r="20" spans="2:13" x14ac:dyDescent="0.25">
      <c r="B20" s="66" t="s">
        <v>198</v>
      </c>
    </row>
    <row r="21" spans="2:13" x14ac:dyDescent="0.25">
      <c r="B21" s="66" t="s">
        <v>83</v>
      </c>
      <c r="M21" s="85" t="s">
        <v>35</v>
      </c>
    </row>
    <row r="24" spans="2:13" x14ac:dyDescent="0.25">
      <c r="B24" s="86" t="s">
        <v>206</v>
      </c>
    </row>
    <row r="25" spans="2:13" x14ac:dyDescent="0.25">
      <c r="B25" s="87" t="s">
        <v>208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Z24"/>
  <sheetViews>
    <sheetView tabSelected="1" topLeftCell="E1" workbookViewId="0">
      <selection activeCell="O14" sqref="O14"/>
    </sheetView>
  </sheetViews>
  <sheetFormatPr defaultRowHeight="15" x14ac:dyDescent="0.2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 x14ac:dyDescent="0.25">
      <c r="I1" s="88" t="s">
        <v>158</v>
      </c>
      <c r="W1" s="66" t="s">
        <v>135</v>
      </c>
    </row>
    <row r="2" spans="1:25" x14ac:dyDescent="0.25">
      <c r="I2" s="68" t="s">
        <v>151</v>
      </c>
      <c r="W2" s="66" t="s">
        <v>131</v>
      </c>
    </row>
    <row r="3" spans="1:25" x14ac:dyDescent="0.25">
      <c r="I3" s="68" t="s">
        <v>214</v>
      </c>
    </row>
    <row r="4" spans="1:25" x14ac:dyDescent="0.25">
      <c r="B4" s="68" t="s">
        <v>203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 x14ac:dyDescent="0.25">
      <c r="B5" s="68" t="s">
        <v>156</v>
      </c>
      <c r="C5" s="68"/>
      <c r="D5" s="68"/>
      <c r="E5" s="68"/>
    </row>
    <row r="6" spans="1:25" x14ac:dyDescent="0.25">
      <c r="B6" s="68" t="s">
        <v>154</v>
      </c>
      <c r="C6" s="68"/>
      <c r="D6" s="68">
        <v>0</v>
      </c>
      <c r="E6" s="68" t="s">
        <v>153</v>
      </c>
    </row>
    <row r="7" spans="1:25" x14ac:dyDescent="0.25">
      <c r="X7" s="66" t="s">
        <v>145</v>
      </c>
    </row>
    <row r="8" spans="1:25" ht="19.5" customHeight="1" x14ac:dyDescent="0.2">
      <c r="A8" s="141" t="s">
        <v>44</v>
      </c>
      <c r="B8" s="141" t="s">
        <v>150</v>
      </c>
      <c r="C8" s="140" t="s">
        <v>136</v>
      </c>
      <c r="D8" s="140"/>
      <c r="E8" s="140"/>
      <c r="F8" s="140"/>
      <c r="G8" s="140"/>
      <c r="H8" s="141" t="s">
        <v>141</v>
      </c>
      <c r="I8" s="140" t="s">
        <v>142</v>
      </c>
      <c r="J8" s="140"/>
      <c r="K8" s="140"/>
      <c r="L8" s="140"/>
      <c r="M8" s="140" t="s">
        <v>49</v>
      </c>
      <c r="N8" s="140"/>
      <c r="O8" s="140"/>
      <c r="P8" s="140"/>
      <c r="Q8" s="140"/>
      <c r="R8" s="140"/>
      <c r="S8" s="141" t="s">
        <v>143</v>
      </c>
      <c r="T8" s="140" t="s">
        <v>144</v>
      </c>
      <c r="U8" s="140"/>
      <c r="V8" s="140"/>
      <c r="W8" s="140"/>
      <c r="X8" s="140"/>
      <c r="Y8" s="140"/>
    </row>
    <row r="9" spans="1:25" ht="63" customHeight="1" x14ac:dyDescent="0.2">
      <c r="A9" s="142"/>
      <c r="B9" s="142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2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2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 x14ac:dyDescent="0.2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 x14ac:dyDescent="0.25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 x14ac:dyDescent="0.25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 x14ac:dyDescent="0.25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67442.850000000006</v>
      </c>
      <c r="J13" s="96">
        <v>0</v>
      </c>
      <c r="K13" s="96">
        <v>0</v>
      </c>
      <c r="L13" s="96">
        <f>SUM(I13:K13)-J13</f>
        <v>67442.850000000006</v>
      </c>
      <c r="M13" s="96">
        <v>0</v>
      </c>
      <c r="N13" s="96">
        <v>0</v>
      </c>
      <c r="O13" s="96">
        <v>58839.03</v>
      </c>
      <c r="P13" s="96">
        <v>0</v>
      </c>
      <c r="Q13" s="96">
        <v>0</v>
      </c>
      <c r="R13" s="96">
        <f>SUM(M13:Q13)-N13-P13</f>
        <v>58839.03</v>
      </c>
      <c r="S13" s="96">
        <v>0</v>
      </c>
      <c r="T13" s="95">
        <f>+C13+H13-M13-S13</f>
        <v>7690000</v>
      </c>
      <c r="U13" s="95">
        <f>+D13-N13</f>
        <v>0</v>
      </c>
      <c r="V13" s="95">
        <v>8603.82</v>
      </c>
      <c r="W13" s="96">
        <v>0</v>
      </c>
      <c r="X13" s="95">
        <f>+F13+K13-Q13</f>
        <v>0</v>
      </c>
      <c r="Y13" s="96">
        <f>SUM(T13:X13)-U13-W13</f>
        <v>7698603.8200000003</v>
      </c>
    </row>
    <row r="14" spans="1:25" ht="27" customHeight="1" x14ac:dyDescent="0.25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 x14ac:dyDescent="0.25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67442.850000000006</v>
      </c>
      <c r="J15" s="95">
        <f>SUM(J11:J14)</f>
        <v>0</v>
      </c>
      <c r="K15" s="95">
        <f>SUM(K11:K14)</f>
        <v>0</v>
      </c>
      <c r="L15" s="95">
        <f>SUM(L11:L14)</f>
        <v>67442.850000000006</v>
      </c>
      <c r="M15" s="95">
        <f t="shared" si="0"/>
        <v>0</v>
      </c>
      <c r="N15" s="95">
        <f t="shared" si="0"/>
        <v>0</v>
      </c>
      <c r="O15" s="95">
        <f t="shared" si="0"/>
        <v>58839.03</v>
      </c>
      <c r="P15" s="95">
        <f t="shared" si="0"/>
        <v>0</v>
      </c>
      <c r="Q15" s="95">
        <f t="shared" si="0"/>
        <v>0</v>
      </c>
      <c r="R15" s="95">
        <f t="shared" si="0"/>
        <v>58839.03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8603.82</v>
      </c>
      <c r="W15" s="95">
        <f t="shared" si="0"/>
        <v>0</v>
      </c>
      <c r="X15" s="95">
        <f t="shared" si="0"/>
        <v>0</v>
      </c>
      <c r="Y15" s="95">
        <f t="shared" si="0"/>
        <v>7698603.8200000003</v>
      </c>
    </row>
    <row r="16" spans="1:25" x14ac:dyDescent="0.25">
      <c r="B16" s="82"/>
      <c r="C16" s="83"/>
      <c r="Q16" s="122"/>
    </row>
    <row r="17" spans="2:20" x14ac:dyDescent="0.25">
      <c r="B17" s="82"/>
      <c r="C17" s="83"/>
      <c r="T17" s="122"/>
    </row>
    <row r="18" spans="2:20" x14ac:dyDescent="0.25">
      <c r="B18" s="84"/>
    </row>
    <row r="19" spans="2:20" x14ac:dyDescent="0.25">
      <c r="B19" s="66" t="s">
        <v>199</v>
      </c>
      <c r="M19" s="85" t="s">
        <v>35</v>
      </c>
    </row>
    <row r="20" spans="2:20" x14ac:dyDescent="0.25">
      <c r="B20" s="66" t="s">
        <v>83</v>
      </c>
    </row>
    <row r="23" spans="2:20" x14ac:dyDescent="0.25">
      <c r="B23" s="86" t="s">
        <v>206</v>
      </c>
    </row>
    <row r="24" spans="2:20" x14ac:dyDescent="0.25">
      <c r="B24" s="87" t="s">
        <v>208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2018-09-03T04:18:24Z</cp:lastPrinted>
  <dcterms:created xsi:type="dcterms:W3CDTF">2002-01-03T23:53:03Z</dcterms:created>
  <dcterms:modified xsi:type="dcterms:W3CDTF">2018-09-03T04:32:25Z</dcterms:modified>
</cp:coreProperties>
</file>