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0.953\"/>
    </mc:Choice>
  </mc:AlternateContent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I19" i="3" l="1"/>
  <c r="R13" i="5" l="1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Y11" i="5" l="1"/>
  <c r="T15" i="5"/>
  <c r="X19" i="3"/>
  <c r="G15" i="5"/>
  <c r="N19" i="3"/>
  <c r="V15" i="5"/>
  <c r="T19" i="3"/>
  <c r="R15" i="5"/>
  <c r="L13" i="5"/>
  <c r="L15" i="5" s="1"/>
  <c r="I15" i="5"/>
  <c r="W19" i="3"/>
  <c r="AB18" i="3"/>
  <c r="AB19" i="3" s="1"/>
  <c r="Y13" i="5"/>
  <c r="Y15" i="5" s="1"/>
</calcChain>
</file>

<file path=xl/sharedStrings.xml><?xml version="1.0" encoding="utf-8"?>
<sst xmlns="http://schemas.openxmlformats.org/spreadsheetml/2006/main" count="433" uniqueCount="215">
  <si>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</si>
  <si>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</si>
  <si>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</si>
  <si>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</si>
  <si>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</si>
  <si>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</si>
  <si>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</si>
  <si>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</si>
  <si>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</si>
  <si>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</si>
  <si>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</si>
  <si>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</si>
  <si>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</si>
  <si>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</si>
  <si>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</si>
  <si>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</si>
  <si>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</si>
  <si>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</si>
  <si>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</si>
  <si>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</si>
  <si>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</si>
  <si>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</si>
  <si>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</si>
  <si>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</si>
  <si>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</si>
  <si>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</si>
  <si>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</si>
  <si>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</si>
  <si>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</si>
  <si>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</si>
  <si>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</si>
  <si>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</si>
  <si>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</si>
  <si>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</si>
  <si>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</si>
  <si>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</si>
  <si>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</si>
  <si>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</si>
  <si>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</si>
  <si>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</si>
  <si>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</si>
  <si>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</si>
  <si>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</si>
  <si>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</si>
  <si>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</si>
  <si>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</si>
  <si>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</si>
  <si>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</si>
  <si>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</si>
  <si>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</si>
  <si>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</si>
  <si>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</si>
  <si>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</si>
  <si>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</si>
  <si>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</si>
  <si>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</si>
  <si>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</si>
  <si>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</si>
  <si>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</si>
  <si>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</si>
  <si>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</si>
  <si>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</si>
  <si>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</si>
  <si>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</si>
  <si>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</si>
  <si>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</si>
  <si>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</si>
  <si>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</si>
  <si>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</si>
  <si>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</si>
  <si>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</si>
  <si>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</si>
  <si>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</si>
  <si>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</si>
  <si>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</si>
  <si>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</si>
  <si>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</si>
  <si>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</si>
  <si>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</si>
  <si>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</si>
  <si>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</si>
  <si>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</si>
  <si>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</si>
  <si>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</si>
  <si>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</si>
  <si>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</si>
  <si>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</si>
  <si>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</si>
  <si>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</si>
  <si>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</si>
  <si>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</si>
  <si>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</si>
  <si>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</si>
  <si>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</si>
  <si>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</si>
  <si>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</si>
  <si>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</si>
  <si>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</si>
  <si>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</si>
  <si>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</si>
  <si>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</si>
  <si>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</si>
  <si>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</si>
  <si>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</si>
  <si>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</si>
  <si>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</si>
  <si>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</si>
  <si>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</si>
  <si>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</si>
  <si>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</si>
  <si>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</si>
  <si>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</si>
  <si>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</si>
  <si>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</si>
  <si>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</si>
  <si>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</si>
  <si>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</si>
  <si>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</si>
  <si>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</si>
  <si>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</si>
  <si>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</si>
  <si>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</si>
  <si>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</si>
  <si>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</si>
  <si>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</si>
  <si>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</si>
  <si>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</si>
  <si>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</si>
  <si>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</si>
  <si>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</si>
  <si>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</si>
  <si>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</si>
  <si>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</si>
  <si>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</si>
  <si>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</si>
  <si>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</si>
  <si>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</si>
  <si>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</si>
  <si>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</si>
  <si>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</si>
  <si>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</si>
  <si>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</si>
  <si>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</si>
  <si>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</si>
  <si>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</si>
  <si>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</si>
  <si>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</si>
  <si>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</si>
  <si>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</si>
  <si>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</si>
  <si>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</si>
  <si>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</si>
  <si>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</si>
  <si>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</si>
  <si>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</si>
  <si>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</si>
  <si>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</si>
  <si>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</si>
  <si>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</si>
  <si>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</si>
  <si>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</si>
  <si>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</si>
  <si>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</si>
  <si>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</si>
  <si>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</si>
  <si>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</si>
  <si>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</si>
  <si>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</si>
  <si>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</si>
  <si>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</si>
  <si>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</si>
  <si>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</si>
  <si>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</si>
  <si>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</si>
  <si>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</si>
  <si>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</si>
  <si>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</si>
  <si>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</si>
  <si>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</si>
  <si>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</si>
  <si>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</si>
  <si>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</si>
  <si>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</si>
  <si>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</si>
  <si>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</si>
  <si>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</si>
  <si>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</si>
  <si>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</si>
  <si>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</si>
  <si>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</si>
  <si>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</si>
  <si>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</si>
  <si>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</si>
  <si>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</si>
  <si>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</si>
  <si>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</si>
  <si>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</si>
  <si>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</si>
  <si>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</si>
  <si>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</si>
  <si>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</si>
  <si>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</si>
  <si>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</si>
  <si>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</si>
  <si>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</si>
  <si>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в 2018 году</t>
  </si>
  <si>
    <t>Исполнитель Шайдурова А.В.</t>
  </si>
  <si>
    <t>Тел 51-2-01</t>
  </si>
  <si>
    <t>Тел.51-2-01</t>
  </si>
  <si>
    <t>Начислено на "01"08.2018г.</t>
  </si>
  <si>
    <t xml:space="preserve"> Погашено на "01"08.2018г.</t>
  </si>
  <si>
    <t>на 01.09.2018г.</t>
  </si>
  <si>
    <t xml:space="preserve">   Остаток долга на "01"09.2018г.</t>
  </si>
  <si>
    <t>за период с 01.01.2018  по 31.08.2018</t>
  </si>
  <si>
    <t>за период с 01.01.2018  по  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</si>
</sst>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211</v>
      </c>
      <c r="V1" s="63" t="s">
        <v>130</v>
      </c>
      <c r="X1" s="60"/>
    </row>
    <row r="2" spans="1:27" ht="15" x14ac:dyDescent="0.25">
      <c r="A2" s="66" t="s">
        <v>84</v>
      </c>
      <c r="V2" s="63" t="s">
        <v>131</v>
      </c>
    </row>
    <row r="3" spans="1:27" ht="15" x14ac:dyDescent="0.25">
      <c r="A3" s="66" t="s">
        <v>63</v>
      </c>
    </row>
    <row r="4" spans="1:27" ht="15" x14ac:dyDescent="0.25">
      <c r="A4" s="66"/>
    </row>
    <row r="5" spans="1:27" ht="15" x14ac:dyDescent="0.25">
      <c r="A5" s="66" t="s">
        <v>129</v>
      </c>
    </row>
    <row r="6" spans="1:27" x14ac:dyDescent="0.2">
      <c r="A6" s="67"/>
    </row>
    <row r="7" spans="1:27" ht="19.5" customHeight="1" x14ac:dyDescent="0.2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30" t="s">
        <v>206</v>
      </c>
    </row>
    <row r="25" spans="1:90" x14ac:dyDescent="0.2">
      <c r="A25" s="130" t="s">
        <v>207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/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211</v>
      </c>
      <c r="V1" s="63" t="s">
        <v>132</v>
      </c>
    </row>
    <row r="2" spans="1:40" ht="15" x14ac:dyDescent="0.25">
      <c r="A2" s="66" t="s">
        <v>84</v>
      </c>
      <c r="V2" s="63" t="s">
        <v>131</v>
      </c>
    </row>
    <row r="3" spans="1:40" ht="15" x14ac:dyDescent="0.25">
      <c r="A3" s="66" t="s">
        <v>63</v>
      </c>
    </row>
    <row r="4" spans="1:40" ht="18" x14ac:dyDescent="0.25">
      <c r="A4" s="71"/>
    </row>
    <row r="5" spans="1:40" ht="15" x14ac:dyDescent="0.25">
      <c r="A5" s="66" t="s">
        <v>85</v>
      </c>
    </row>
    <row r="6" spans="1:40" ht="15" x14ac:dyDescent="0.25">
      <c r="A6" s="66"/>
    </row>
    <row r="7" spans="1:40" ht="28.5" customHeight="1" x14ac:dyDescent="0.2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 x14ac:dyDescent="0.2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 x14ac:dyDescent="0.25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206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208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workbookViewId="0">
      <selection activeCell="X19" sqref="X19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133</v>
      </c>
    </row>
    <row r="2" spans="1:29" ht="14.25" x14ac:dyDescent="0.2">
      <c r="A2" s="1" t="s">
        <v>211</v>
      </c>
      <c r="D2" s="8"/>
      <c r="E2" s="39"/>
      <c r="Z2" s="63" t="s">
        <v>131</v>
      </c>
    </row>
    <row r="3" spans="1:29" x14ac:dyDescent="0.2">
      <c r="A3" s="8" t="s">
        <v>62</v>
      </c>
      <c r="D3" s="8"/>
      <c r="E3" s="39"/>
      <c r="F3" s="39"/>
    </row>
    <row r="4" spans="1:29" x14ac:dyDescent="0.2">
      <c r="A4" s="8" t="s">
        <v>63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64</v>
      </c>
      <c r="D6" s="8"/>
      <c r="E6" s="39"/>
      <c r="F6" s="39"/>
    </row>
    <row r="8" spans="1:29" x14ac:dyDescent="0.2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27" t="s">
        <v>204</v>
      </c>
      <c r="K8" s="45"/>
      <c r="L8" s="45"/>
      <c r="M8" s="45"/>
      <c r="N8" s="42"/>
      <c r="O8" s="40" t="s">
        <v>4</v>
      </c>
      <c r="P8" s="23" t="s">
        <v>209</v>
      </c>
      <c r="Q8" s="46"/>
      <c r="R8" s="46"/>
      <c r="S8" s="126" t="s">
        <v>210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9" t="s">
        <v>205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8"/>
      <c r="H16" s="121">
        <v>0</v>
      </c>
      <c r="I16" s="121">
        <v>43992.959999999999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43992.959999999999</v>
      </c>
      <c r="Q16" s="16"/>
      <c r="R16" s="16">
        <v>43992.959999999999</v>
      </c>
      <c r="S16" s="121">
        <v>0</v>
      </c>
      <c r="T16" s="121">
        <v>0</v>
      </c>
      <c r="U16" s="121">
        <v>38380.69</v>
      </c>
      <c r="V16" s="16">
        <v>0</v>
      </c>
      <c r="W16" s="121">
        <v>38380.69</v>
      </c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 x14ac:dyDescent="0.2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8"/>
      <c r="H17" s="121">
        <v>0</v>
      </c>
      <c r="I17" s="121">
        <v>21610.38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21610.38</v>
      </c>
      <c r="Q17" s="16"/>
      <c r="R17" s="16">
        <v>21610.38</v>
      </c>
      <c r="S17" s="121">
        <v>0</v>
      </c>
      <c r="T17" s="121">
        <v>0</v>
      </c>
      <c r="U17" s="121">
        <v>18853.5</v>
      </c>
      <c r="V17" s="16">
        <v>0</v>
      </c>
      <c r="W17" s="131">
        <v>18853.5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 x14ac:dyDescent="0.2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1839.51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1839.51</v>
      </c>
      <c r="Q18" s="16"/>
      <c r="R18" s="16">
        <v>1839.51</v>
      </c>
      <c r="S18" s="121">
        <v>0</v>
      </c>
      <c r="T18" s="121">
        <v>0</v>
      </c>
      <c r="U18" s="121">
        <v>1604.84</v>
      </c>
      <c r="V18" s="16">
        <v>0</v>
      </c>
      <c r="W18" s="121">
        <v>1604.84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67442.849999999991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67442.849999999991</v>
      </c>
      <c r="Q19" s="18">
        <f t="shared" si="0"/>
        <v>0</v>
      </c>
      <c r="R19" s="18">
        <f t="shared" si="0"/>
        <v>67442.849999999991</v>
      </c>
      <c r="S19" s="18">
        <f t="shared" si="0"/>
        <v>0</v>
      </c>
      <c r="T19" s="18">
        <f t="shared" si="0"/>
        <v>0</v>
      </c>
      <c r="U19" s="18">
        <f t="shared" si="0"/>
        <v>58839.03</v>
      </c>
      <c r="V19" s="18">
        <f t="shared" si="0"/>
        <v>0</v>
      </c>
      <c r="W19" s="18">
        <f t="shared" si="0"/>
        <v>58839.03</v>
      </c>
      <c r="X19" s="18">
        <f t="shared" si="0"/>
        <v>7690000</v>
      </c>
      <c r="Y19" s="18">
        <f t="shared" si="0"/>
        <v>0</v>
      </c>
      <c r="Z19" s="18">
        <f t="shared" si="0"/>
        <v>8603.8200000000015</v>
      </c>
      <c r="AA19" s="18">
        <f t="shared" si="0"/>
        <v>0</v>
      </c>
      <c r="AB19" s="18">
        <f t="shared" si="0"/>
        <v>7698603.8200000003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198</v>
      </c>
      <c r="B24" s="60"/>
      <c r="D24" s="8"/>
    </row>
    <row r="25" spans="1:29" ht="18" x14ac:dyDescent="0.25">
      <c r="A25" s="37" t="s">
        <v>83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206</v>
      </c>
      <c r="B28" s="60"/>
      <c r="S28" s="59"/>
      <c r="T28" s="59"/>
    </row>
    <row r="29" spans="1:29" ht="18" x14ac:dyDescent="0.25">
      <c r="A29" s="65" t="s">
        <v>208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134</v>
      </c>
    </row>
    <row r="2" spans="1:27" ht="15" x14ac:dyDescent="0.25">
      <c r="A2" s="64" t="s">
        <v>211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80</v>
      </c>
      <c r="G6" s="33"/>
    </row>
    <row r="7" spans="1:27" ht="13.5" customHeight="1" x14ac:dyDescent="0.2"/>
    <row r="8" spans="1:27" ht="78.75" customHeight="1" x14ac:dyDescent="0.2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9" t="s">
        <v>2</v>
      </c>
      <c r="N9" s="139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9"/>
      <c r="N10" s="139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206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208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topLeftCell="A10" workbookViewId="0">
      <selection activeCell="J5" sqref="J5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213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 x14ac:dyDescent="0.2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206</v>
      </c>
    </row>
    <row r="25" spans="2:13" x14ac:dyDescent="0.25">
      <c r="B25" s="87" t="s">
        <v>208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tabSelected="1" topLeftCell="E1" workbookViewId="0">
      <selection activeCell="O14" sqref="O14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214</v>
      </c>
    </row>
    <row r="4" spans="1:25" x14ac:dyDescent="0.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 x14ac:dyDescent="0.2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67442.850000000006</v>
      </c>
      <c r="J13" s="96">
        <v>0</v>
      </c>
      <c r="K13" s="96">
        <v>0</v>
      </c>
      <c r="L13" s="96">
        <f>SUM(I13:K13)-J13</f>
        <v>67442.850000000006</v>
      </c>
      <c r="M13" s="96">
        <v>0</v>
      </c>
      <c r="N13" s="96">
        <v>0</v>
      </c>
      <c r="O13" s="96">
        <v>58839.03</v>
      </c>
      <c r="P13" s="96">
        <v>0</v>
      </c>
      <c r="Q13" s="96">
        <v>0</v>
      </c>
      <c r="R13" s="96">
        <f>SUM(M13:Q13)-N13-P13</f>
        <v>58839.03</v>
      </c>
      <c r="S13" s="96">
        <v>0</v>
      </c>
      <c r="T13" s="95">
        <f>+C13+H13-M13-S13</f>
        <v>7690000</v>
      </c>
      <c r="U13" s="95">
        <f>+D13-N13</f>
        <v>0</v>
      </c>
      <c r="V13" s="95">
        <v>8603.82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67442.850000000006</v>
      </c>
      <c r="J15" s="95">
        <f>SUM(J11:J14)</f>
        <v>0</v>
      </c>
      <c r="K15" s="95">
        <f>SUM(K11:K14)</f>
        <v>0</v>
      </c>
      <c r="L15" s="95">
        <f>SUM(L11:L14)</f>
        <v>67442.850000000006</v>
      </c>
      <c r="M15" s="95">
        <f t="shared" si="0"/>
        <v>0</v>
      </c>
      <c r="N15" s="95">
        <f t="shared" si="0"/>
        <v>0</v>
      </c>
      <c r="O15" s="95">
        <f t="shared" si="0"/>
        <v>58839.03</v>
      </c>
      <c r="P15" s="95">
        <f t="shared" si="0"/>
        <v>0</v>
      </c>
      <c r="Q15" s="95">
        <f t="shared" si="0"/>
        <v>0</v>
      </c>
      <c r="R15" s="95">
        <f t="shared" si="0"/>
        <v>58839.03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206</v>
      </c>
    </row>
    <row r="24" spans="2:20" x14ac:dyDescent="0.25">
      <c r="B24" s="87" t="s">
        <v>208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2018-09-03T04:18:24Z</cp:lastPrinted>
  <dcterms:created xsi:type="dcterms:W3CDTF">2002-01-03T23:53:03Z</dcterms:created>
  <dcterms:modified xsi:type="dcterms:W3CDTF">2018-09-03T04:32:25Z</dcterms:modified>
</cp:coreProperties>
</file>