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<sst xmlns="http://schemas.openxmlformats.org/spreadsheetml/2006/main" count="434" uniqueCount="215">
  <si>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</si>
  <si>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</si>
  <si>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</si>
  <si>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</si>
  <si>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</si>
  <si>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</si>
  <si>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</si>
  <si>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</si>
  <si>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</si>
  <si>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</si>
  <si>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</si>
  <si>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</si>
  <si>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</si>
  <si>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</si>
  <si>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</si>
  <si>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</si>
  <si>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</si>
  <si>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</si>
  <si>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</si>
  <si>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</si>
  <si>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</si>
  <si>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</si>
  <si>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</si>
  <si>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</si>
  <si>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</si>
  <si>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</si>
  <si>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</si>
  <si>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</si>
  <si>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</si>
  <si>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</si>
  <si>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</si>
  <si>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</si>
  <si>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</si>
  <si>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</si>
  <si>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</si>
  <si>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</si>
  <si>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</si>
  <si>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</si>
  <si>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</si>
  <si>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</si>
  <si>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</si>
  <si>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</si>
  <si>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</si>
  <si>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</si>
  <si>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</si>
  <si>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</si>
  <si>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</si>
  <si>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</si>
  <si>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</si>
  <si>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</si>
  <si>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</si>
  <si>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</si>
  <si>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</si>
  <si>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</si>
  <si>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</si>
  <si>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</si>
  <si>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</si>
  <si>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</si>
  <si>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</si>
  <si>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</si>
  <si>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</si>
  <si>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</si>
  <si>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</si>
  <si>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</si>
  <si>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</si>
  <si>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</si>
  <si>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</si>
  <si>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</si>
  <si>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</si>
  <si>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</si>
  <si>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</si>
  <si>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</si>
  <si>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</si>
  <si>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</si>
  <si>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</si>
  <si>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</si>
  <si>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</si>
  <si>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</si>
  <si>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</si>
  <si>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</si>
  <si>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</si>
  <si>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</si>
  <si>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</si>
  <si>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</si>
  <si>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</si>
  <si>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</si>
  <si>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</si>
  <si>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</si>
  <si>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</si>
  <si>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</si>
  <si>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</si>
  <si>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</si>
  <si>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</si>
  <si>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</si>
  <si>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</si>
  <si>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</si>
  <si>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</si>
  <si>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</si>
  <si>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</si>
  <si>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</si>
  <si>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</si>
  <si>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</si>
  <si>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</si>
  <si>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</si>
  <si>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</si>
  <si>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</si>
  <si>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</si>
  <si>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</si>
  <si>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</si>
  <si>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</si>
  <si>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</si>
  <si>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</si>
  <si>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</si>
  <si>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</si>
  <si>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</si>
  <si>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</si>
  <si>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</si>
  <si>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</si>
  <si>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</si>
  <si>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</si>
  <si>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</si>
  <si>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</si>
  <si>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</si>
  <si>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</si>
  <si>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</si>
  <si>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</si>
  <si>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</si>
  <si>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</si>
  <si>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</si>
  <si>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</si>
  <si>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</si>
  <si>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</si>
  <si>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</si>
  <si>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</si>
  <si>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</si>
  <si>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</si>
  <si>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</si>
  <si>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</si>
  <si>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</si>
  <si>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</si>
  <si>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</si>
  <si>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</si>
  <si>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</si>
  <si>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</si>
  <si>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</si>
  <si>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</si>
  <si>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</si>
  <si>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</si>
  <si>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</si>
  <si>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</si>
  <si>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</si>
  <si>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</si>
  <si>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</si>
  <si>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</si>
  <si>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</si>
  <si>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</si>
  <si>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</si>
  <si>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</si>
  <si>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</si>
  <si>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</si>
  <si>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</si>
  <si>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</si>
  <si>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</si>
  <si>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</si>
  <si>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</si>
  <si>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</si>
  <si>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</si>
  <si>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</si>
  <si>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</si>
  <si>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</si>
  <si>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</si>
  <si>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</si>
  <si>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</si>
  <si>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</si>
  <si>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</si>
  <si>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</si>
  <si>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</si>
  <si>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</si>
  <si>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</si>
  <si>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</si>
  <si>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</si>
  <si>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</si>
  <si>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</si>
  <si>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</si>
  <si>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</si>
  <si>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</si>
  <si>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</si>
  <si>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</si>
  <si>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</si>
  <si>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</si>
  <si>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</si>
  <si>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</si>
  <si>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</si>
  <si>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</si>
  <si>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</si>
  <si>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</si>
  <si>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</si>
  <si>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</si>
  <si>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</si>
  <si>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</si>
  <si>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</si>
  <si>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</si>
  <si>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</si>
  <si>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</si>
  <si>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</si>
  <si>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</si>
  <si>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</si>
  <si>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</si>
  <si>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01.01.2017</t>
  </si>
  <si>
    <t xml:space="preserve">        Остаток долга на 1 января 2016 года</t>
  </si>
  <si>
    <t>за период с 01.01.2016  по   29.02.2016</t>
  </si>
  <si>
    <t>за период с 01.01.2016  по  29.02.2016</t>
  </si>
  <si>
    <t>на 01.03.2016г.</t>
  </si>
  <si>
    <t xml:space="preserve">   Остаток долга на "01"03.2016г.</t>
  </si>
  <si>
    <t xml:space="preserve"> Погашено на "01"03.2016г.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</si>
</sst>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_р_._-;_-@_-"/>
    <numFmt numFmtId="179" formatCode="_-* #,##0.00_р_._-;\-* #,##0.00_р_._-;_-* &quot;-&quot;_р_._-;_-@_-"/>
    <numFmt numFmtId="180" formatCode="dd/mm/yy"/>
    <numFmt numFmtId="181" formatCode="d/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3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73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/>
    </xf>
    <xf numFmtId="0" fontId="14" fillId="0" borderId="2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212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aca="true" t="shared" si="0" ref="L16:X16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 ht="12.75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212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6" t="s">
        <v>88</v>
      </c>
      <c r="C7" s="127" t="s">
        <v>89</v>
      </c>
      <c r="D7" s="128" t="s">
        <v>90</v>
      </c>
      <c r="E7" s="74" t="s">
        <v>82</v>
      </c>
      <c r="F7" s="126" t="s">
        <v>91</v>
      </c>
      <c r="G7" s="127" t="s">
        <v>92</v>
      </c>
      <c r="H7" s="128" t="s">
        <v>93</v>
      </c>
      <c r="I7" s="74" t="s">
        <v>94</v>
      </c>
      <c r="J7" s="129" t="s">
        <v>95</v>
      </c>
      <c r="K7" s="76" t="s">
        <v>2</v>
      </c>
      <c r="L7" s="129" t="s">
        <v>96</v>
      </c>
      <c r="M7" s="78" t="s">
        <v>97</v>
      </c>
      <c r="N7" s="74" t="s">
        <v>3</v>
      </c>
      <c r="O7" s="126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6"/>
      <c r="C8" s="127"/>
      <c r="D8" s="128"/>
      <c r="E8" s="73" t="s">
        <v>107</v>
      </c>
      <c r="F8" s="126"/>
      <c r="G8" s="127"/>
      <c r="H8" s="128"/>
      <c r="I8" s="73" t="s">
        <v>41</v>
      </c>
      <c r="J8" s="129"/>
      <c r="K8" s="77" t="s">
        <v>108</v>
      </c>
      <c r="L8" s="129"/>
      <c r="M8" s="79" t="s">
        <v>109</v>
      </c>
      <c r="N8" s="73" t="s">
        <v>110</v>
      </c>
      <c r="O8" s="126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J7:J9"/>
    <mergeCell ref="L7:L9"/>
    <mergeCell ref="O7:O8"/>
    <mergeCell ref="P7:P8"/>
    <mergeCell ref="Q7:Q8"/>
    <mergeCell ref="R7:R8"/>
    <mergeCell ref="B7:B9"/>
    <mergeCell ref="C7:C9"/>
    <mergeCell ref="D7:D9"/>
    <mergeCell ref="F7:F9"/>
    <mergeCell ref="G7:G9"/>
    <mergeCell ref="H7:H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Z18" sqref="Z18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212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38" t="s">
        <v>214</v>
      </c>
      <c r="T8" s="44"/>
      <c r="U8" s="109"/>
      <c r="V8" s="107"/>
      <c r="W8" s="107"/>
      <c r="X8" s="137" t="s">
        <v>213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1"/>
      <c r="H16" s="16">
        <v>0</v>
      </c>
      <c r="I16" s="122">
        <v>11197.27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22">
        <v>11197.27</v>
      </c>
      <c r="U16" s="16">
        <v>0</v>
      </c>
      <c r="V16" s="16">
        <v>0</v>
      </c>
      <c r="W16" s="16">
        <f>SUM(S16:V16)</f>
        <v>11197.27</v>
      </c>
      <c r="X16" s="16">
        <f>+J16-S16</f>
        <v>6610000</v>
      </c>
      <c r="Y16" s="16">
        <v>0</v>
      </c>
      <c r="Z16" s="122">
        <v>10474.86</v>
      </c>
      <c r="AA16" s="16"/>
      <c r="AB16" s="125">
        <f>SUM(X16:AA16)</f>
        <v>6620474.86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1"/>
      <c r="H17" s="16">
        <v>0</v>
      </c>
      <c r="I17" s="122">
        <v>5498.69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22">
        <v>5498.69</v>
      </c>
      <c r="U17" s="16">
        <v>0</v>
      </c>
      <c r="V17" s="16">
        <v>0</v>
      </c>
      <c r="W17" s="122">
        <f>SUM(S17:V17)</f>
        <v>5498.69</v>
      </c>
      <c r="X17" s="16">
        <f>+J17-S17</f>
        <v>3246000</v>
      </c>
      <c r="Y17" s="16">
        <v>0</v>
      </c>
      <c r="Z17" s="122">
        <v>5143.93</v>
      </c>
      <c r="AA17" s="16"/>
      <c r="AB17" s="16">
        <f>SUM(X17:AA17)</f>
        <v>3251143.93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/>
      <c r="I18" s="16">
        <v>0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6">
        <v>0</v>
      </c>
      <c r="U18" s="16">
        <v>0</v>
      </c>
      <c r="V18" s="16">
        <v>0</v>
      </c>
      <c r="W18" s="122">
        <f>SUM(S18:V18)</f>
        <v>0</v>
      </c>
      <c r="X18" s="16">
        <f>+J18-S18</f>
        <v>2763000</v>
      </c>
      <c r="Y18" s="16">
        <v>0</v>
      </c>
      <c r="Z18" s="122">
        <v>0</v>
      </c>
      <c r="AA18" s="16">
        <v>0</v>
      </c>
      <c r="AB18" s="16">
        <f>SUM(X18:AA18)</f>
        <v>2763000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0</v>
      </c>
      <c r="I19" s="18">
        <f t="shared" si="0"/>
        <v>16695.96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16695.96</v>
      </c>
      <c r="U19" s="18">
        <f t="shared" si="0"/>
        <v>0</v>
      </c>
      <c r="V19" s="18">
        <f t="shared" si="0"/>
        <v>0</v>
      </c>
      <c r="W19" s="18">
        <f t="shared" si="0"/>
        <v>16695.96</v>
      </c>
      <c r="X19" s="18">
        <f t="shared" si="0"/>
        <v>12619000</v>
      </c>
      <c r="Y19" s="18">
        <f t="shared" si="0"/>
        <v>0</v>
      </c>
      <c r="Z19" s="18">
        <f t="shared" si="0"/>
        <v>15618.79</v>
      </c>
      <c r="AA19" s="18">
        <f t="shared" si="0"/>
        <v>0</v>
      </c>
      <c r="AB19" s="18">
        <f t="shared" si="0"/>
        <v>12634618.790000001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203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212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0" t="s">
        <v>44</v>
      </c>
      <c r="B8" s="130" t="s">
        <v>165</v>
      </c>
      <c r="C8" s="130" t="s">
        <v>166</v>
      </c>
      <c r="D8" s="130" t="s">
        <v>167</v>
      </c>
      <c r="E8" s="130" t="s">
        <v>168</v>
      </c>
      <c r="F8" s="130" t="s">
        <v>169</v>
      </c>
      <c r="G8" s="130" t="s">
        <v>170</v>
      </c>
      <c r="H8" s="130" t="s">
        <v>171</v>
      </c>
      <c r="I8" s="130" t="s">
        <v>187</v>
      </c>
      <c r="J8" s="130" t="s">
        <v>172</v>
      </c>
      <c r="K8" s="130" t="s">
        <v>173</v>
      </c>
      <c r="L8" s="130" t="s">
        <v>174</v>
      </c>
      <c r="M8" s="130" t="s">
        <v>175</v>
      </c>
      <c r="N8" s="130"/>
      <c r="O8" s="130" t="s">
        <v>201</v>
      </c>
      <c r="P8" s="130"/>
      <c r="Q8" s="130" t="s">
        <v>177</v>
      </c>
      <c r="R8" s="130" t="s">
        <v>202</v>
      </c>
      <c r="S8" s="130"/>
      <c r="T8" s="130"/>
      <c r="U8" s="130"/>
      <c r="V8" s="130" t="s">
        <v>144</v>
      </c>
      <c r="W8" s="130" t="s">
        <v>207</v>
      </c>
      <c r="X8" s="130"/>
      <c r="Y8" s="130" t="s">
        <v>184</v>
      </c>
      <c r="Z8" s="130" t="s">
        <v>185</v>
      </c>
      <c r="AA8" s="130" t="s">
        <v>186</v>
      </c>
    </row>
    <row r="9" spans="1:27" ht="38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 t="s">
        <v>2</v>
      </c>
      <c r="N9" s="131" t="s">
        <v>4</v>
      </c>
      <c r="O9" s="130" t="s">
        <v>138</v>
      </c>
      <c r="P9" s="130" t="s">
        <v>176</v>
      </c>
      <c r="Q9" s="130"/>
      <c r="R9" s="130" t="s">
        <v>181</v>
      </c>
      <c r="S9" s="130" t="s">
        <v>182</v>
      </c>
      <c r="T9" s="130" t="s">
        <v>178</v>
      </c>
      <c r="U9" s="130"/>
      <c r="V9" s="130"/>
      <c r="W9" s="130" t="s">
        <v>138</v>
      </c>
      <c r="X9" s="130" t="s">
        <v>183</v>
      </c>
      <c r="Y9" s="130"/>
      <c r="Z9" s="130"/>
      <c r="AA9" s="130"/>
    </row>
    <row r="10" spans="1:27" ht="36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131"/>
      <c r="O10" s="130"/>
      <c r="P10" s="130"/>
      <c r="Q10" s="130"/>
      <c r="R10" s="130"/>
      <c r="S10" s="130"/>
      <c r="T10" s="101" t="s">
        <v>179</v>
      </c>
      <c r="U10" s="101" t="s">
        <v>180</v>
      </c>
      <c r="V10" s="130"/>
      <c r="W10" s="130"/>
      <c r="X10" s="130"/>
      <c r="Y10" s="130"/>
      <c r="Z10" s="130"/>
      <c r="AA10" s="130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211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4" t="s">
        <v>137</v>
      </c>
      <c r="D9" s="134"/>
      <c r="E9" s="134"/>
      <c r="F9" s="134"/>
      <c r="G9" s="134"/>
      <c r="H9" s="135" t="s">
        <v>142</v>
      </c>
      <c r="I9" s="134" t="s">
        <v>143</v>
      </c>
      <c r="J9" s="134"/>
      <c r="K9" s="134"/>
      <c r="L9" s="134"/>
      <c r="M9" s="134" t="s">
        <v>49</v>
      </c>
      <c r="N9" s="134"/>
      <c r="O9" s="134"/>
      <c r="P9" s="134"/>
      <c r="Q9" s="134"/>
      <c r="R9" s="134"/>
      <c r="S9" s="135" t="s">
        <v>144</v>
      </c>
      <c r="T9" s="134" t="s">
        <v>145</v>
      </c>
      <c r="U9" s="134"/>
      <c r="V9" s="134"/>
      <c r="W9" s="134"/>
      <c r="X9" s="134"/>
      <c r="Y9" s="134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203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sheetProtection/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D1">
      <selection activeCell="I23" sqref="I23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210</v>
      </c>
    </row>
    <row r="4" spans="2:22" ht="15">
      <c r="B4" s="69" t="s">
        <v>208</v>
      </c>
      <c r="F4" s="106">
        <v>12060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4" t="s">
        <v>137</v>
      </c>
      <c r="D8" s="134"/>
      <c r="E8" s="134"/>
      <c r="F8" s="134"/>
      <c r="G8" s="134"/>
      <c r="H8" s="135" t="s">
        <v>142</v>
      </c>
      <c r="I8" s="134" t="s">
        <v>143</v>
      </c>
      <c r="J8" s="134"/>
      <c r="K8" s="134"/>
      <c r="L8" s="134"/>
      <c r="M8" s="134" t="s">
        <v>49</v>
      </c>
      <c r="N8" s="134"/>
      <c r="O8" s="134"/>
      <c r="P8" s="134"/>
      <c r="Q8" s="134"/>
      <c r="R8" s="134"/>
      <c r="S8" s="135" t="s">
        <v>144</v>
      </c>
      <c r="T8" s="134" t="s">
        <v>145</v>
      </c>
      <c r="U8" s="134"/>
      <c r="V8" s="134"/>
      <c r="W8" s="134"/>
      <c r="X8" s="134"/>
      <c r="Y8" s="134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16695.96+15618.79</f>
        <v>32314.75</v>
      </c>
      <c r="J13" s="97">
        <v>0</v>
      </c>
      <c r="K13" s="97">
        <v>0</v>
      </c>
      <c r="L13" s="97">
        <f>SUM(I13:K13)-J13</f>
        <v>32314.75</v>
      </c>
      <c r="M13" s="97">
        <v>0</v>
      </c>
      <c r="N13" s="97">
        <v>0</v>
      </c>
      <c r="O13" s="97">
        <v>16695.96</v>
      </c>
      <c r="P13" s="97">
        <v>0</v>
      </c>
      <c r="Q13" s="97">
        <v>0</v>
      </c>
      <c r="R13" s="97">
        <f>SUM(M13:Q13)-N13-P13</f>
        <v>16695.96</v>
      </c>
      <c r="S13" s="97">
        <v>0</v>
      </c>
      <c r="T13" s="96">
        <f>+C13+H13-M13-S13</f>
        <v>12619000</v>
      </c>
      <c r="U13" s="96">
        <f>+D13-N13</f>
        <v>0</v>
      </c>
      <c r="V13" s="96">
        <f>+E13+I13-O13</f>
        <v>15618.79</v>
      </c>
      <c r="W13" s="97">
        <v>0</v>
      </c>
      <c r="X13" s="96">
        <f>+F13+K13-Q13</f>
        <v>0</v>
      </c>
      <c r="Y13" s="97">
        <f>SUM(T13:X13)-U13-W13</f>
        <v>12634618.79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32314.75</v>
      </c>
      <c r="J15" s="96">
        <f>SUM(J11:J14)</f>
        <v>0</v>
      </c>
      <c r="K15" s="96">
        <f>SUM(K11:K14)</f>
        <v>0</v>
      </c>
      <c r="L15" s="96">
        <f>SUM(L11:L14)</f>
        <v>32314.75</v>
      </c>
      <c r="M15" s="96">
        <f t="shared" si="0"/>
        <v>0</v>
      </c>
      <c r="N15" s="96">
        <f t="shared" si="0"/>
        <v>0</v>
      </c>
      <c r="O15" s="96">
        <f t="shared" si="0"/>
        <v>16695.96</v>
      </c>
      <c r="P15" s="96">
        <f t="shared" si="0"/>
        <v>0</v>
      </c>
      <c r="Q15" s="96">
        <f t="shared" si="0"/>
        <v>0</v>
      </c>
      <c r="R15" s="96">
        <f t="shared" si="0"/>
        <v>16695.96</v>
      </c>
      <c r="S15" s="96">
        <f t="shared" si="0"/>
        <v>0</v>
      </c>
      <c r="T15" s="96">
        <f t="shared" si="0"/>
        <v>12619000</v>
      </c>
      <c r="U15" s="96">
        <f t="shared" si="0"/>
        <v>0</v>
      </c>
      <c r="V15" s="96">
        <f t="shared" si="0"/>
        <v>15618.79</v>
      </c>
      <c r="W15" s="96">
        <f t="shared" si="0"/>
        <v>0</v>
      </c>
      <c r="X15" s="96">
        <f t="shared" si="0"/>
        <v>0</v>
      </c>
      <c r="Y15" s="96">
        <f t="shared" si="0"/>
        <v>12634618.79</v>
      </c>
    </row>
    <row r="16" spans="2:17" ht="15">
      <c r="B16" s="83"/>
      <c r="C16" s="84"/>
      <c r="Q16" s="123"/>
    </row>
    <row r="17" spans="2:3" ht="15">
      <c r="B17" s="83"/>
      <c r="C17" s="84"/>
    </row>
    <row r="18" ht="15">
      <c r="B18" s="85"/>
    </row>
    <row r="19" spans="2:13" ht="15">
      <c r="B19" s="67" t="s">
        <v>204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admin</cp:lastModifiedBy>
  <cp:lastPrinted>2016-01-12T07:25:32Z</cp:lastPrinted>
  <dcterms:created xsi:type="dcterms:W3CDTF">2002-01-03T23:53:03Z</dcterms:created>
  <dcterms:modified xsi:type="dcterms:W3CDTF">2016-03-03T00:51:18Z</dcterms:modified>
  <cp:category/>
  <cp:version/>
  <cp:contentType/>
  <cp:contentStatus/>
</cp:coreProperties>
</file>