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<sst xmlns="http://schemas.openxmlformats.org/spreadsheetml/2006/main" count="434" uniqueCount="215">
  <si>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</si>
  <si>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</si>
  <si>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</si>
  <si>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</si>
  <si>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</si>
  <si>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</si>
  <si>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</si>
  <si>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</si>
  <si>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</si>
  <si>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</si>
  <si>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</si>
  <si>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</si>
  <si>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</si>
  <si>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</si>
  <si>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</si>
  <si>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</si>
  <si>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</si>
  <si>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</si>
  <si>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</si>
  <si>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</si>
  <si>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</si>
  <si>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</si>
  <si>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</si>
  <si>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</si>
  <si>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</si>
  <si>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</si>
  <si>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</si>
  <si>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</si>
  <si>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</si>
  <si>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</si>
  <si>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</si>
  <si>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</si>
  <si>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</si>
  <si>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</si>
  <si>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</si>
  <si>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</si>
  <si>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</si>
  <si>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</si>
  <si>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</si>
  <si>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</si>
  <si>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</si>
  <si>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</si>
  <si>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</si>
  <si>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</si>
  <si>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</si>
  <si>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</si>
  <si>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</si>
  <si>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</si>
  <si>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</si>
  <si>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</si>
  <si>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</si>
  <si>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</si>
  <si>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</si>
  <si>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</si>
  <si>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</si>
  <si>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</si>
  <si>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</si>
  <si>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</si>
  <si>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</si>
  <si>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</si>
  <si>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</si>
  <si>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</si>
  <si>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</si>
  <si>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</si>
  <si>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</si>
  <si>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</si>
  <si>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</si>
  <si>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</si>
  <si>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</si>
  <si>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</si>
  <si>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</si>
  <si>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</si>
  <si>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</si>
  <si>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</si>
  <si>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</si>
  <si>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</si>
  <si>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</si>
  <si>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</si>
  <si>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</si>
  <si>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</si>
  <si>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</si>
  <si>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</si>
  <si>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</si>
  <si>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</si>
  <si>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</si>
  <si>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</si>
  <si>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</si>
  <si>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</si>
  <si>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</si>
  <si>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</si>
  <si>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</si>
  <si>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</si>
  <si>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</si>
  <si>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</si>
  <si>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</si>
  <si>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</si>
  <si>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</si>
  <si>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</si>
  <si>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</si>
  <si>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</si>
  <si>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</si>
  <si>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</si>
  <si>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</si>
  <si>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</si>
  <si>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</si>
  <si>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</si>
  <si>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</si>
  <si>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</si>
  <si>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</si>
  <si>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</si>
  <si>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</si>
  <si>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</si>
  <si>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</si>
  <si>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</si>
  <si>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</si>
  <si>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</si>
  <si>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</si>
  <si>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</si>
  <si>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</si>
  <si>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</si>
  <si>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</si>
  <si>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</si>
  <si>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</si>
  <si>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</si>
  <si>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</si>
  <si>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</si>
  <si>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</si>
  <si>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</si>
  <si>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</si>
  <si>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</si>
  <si>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</si>
  <si>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</si>
  <si>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</si>
  <si>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</si>
  <si>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</si>
  <si>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</si>
  <si>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</si>
  <si>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</si>
  <si>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</si>
  <si>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</si>
  <si>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</si>
  <si>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</si>
  <si>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</si>
  <si>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</si>
  <si>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</si>
  <si>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</si>
  <si>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</si>
  <si>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</si>
  <si>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</si>
  <si>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</si>
  <si>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</si>
  <si>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</si>
  <si>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</si>
  <si>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</si>
  <si>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</si>
  <si>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</si>
  <si>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</si>
  <si>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</si>
  <si>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</si>
  <si>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</si>
  <si>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</si>
  <si>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</si>
  <si>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</si>
  <si>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</si>
  <si>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</si>
  <si>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</si>
  <si>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</si>
  <si>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</si>
  <si>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</si>
  <si>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</si>
  <si>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</si>
  <si>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</si>
  <si>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</si>
  <si>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</si>
  <si>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</si>
  <si>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</si>
  <si>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</si>
  <si>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</si>
  <si>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</si>
  <si>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</si>
  <si>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</si>
  <si>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</si>
  <si>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</si>
  <si>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</si>
  <si>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</si>
  <si>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</si>
  <si>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</si>
  <si>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</si>
  <si>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</si>
  <si>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</si>
  <si>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</si>
  <si>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</si>
  <si>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</si>
  <si>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</si>
  <si>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</si>
  <si>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</si>
  <si>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</si>
  <si>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</si>
  <si>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</si>
  <si>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</si>
  <si>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</si>
  <si>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</si>
  <si>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</si>
  <si>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</si>
  <si>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</si>
  <si>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</si>
  <si>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</si>
  <si>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 xml:space="preserve">        Остаток долга на 1 января 2015 года</t>
  </si>
  <si>
    <t>Остаток долга на 01.__.20__г.</t>
  </si>
  <si>
    <t>1.Верхний предел муниципального долга на 01.01.2016</t>
  </si>
  <si>
    <t xml:space="preserve">   Остаток долга на "01"11.2015г.</t>
  </si>
  <si>
    <t xml:space="preserve"> Погашено на "01"11.2015г.</t>
  </si>
  <si>
    <t>на 01.11.2015г.</t>
  </si>
  <si>
    <t>за период с 01.01.2015  по  31.10.2015</t>
  </si>
  <si>
    <t>за период с 01.01.2015  по   31.10.2015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</si>
</sst>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212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212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9" t="s">
        <v>89</v>
      </c>
      <c r="D7" s="130" t="s">
        <v>90</v>
      </c>
      <c r="E7" s="74" t="s">
        <v>82</v>
      </c>
      <c r="F7" s="128" t="s">
        <v>91</v>
      </c>
      <c r="G7" s="129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3" t="s">
        <v>16</v>
      </c>
      <c r="B8" s="128"/>
      <c r="C8" s="129"/>
      <c r="D8" s="130"/>
      <c r="E8" s="73" t="s">
        <v>107</v>
      </c>
      <c r="F8" s="128"/>
      <c r="G8" s="129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8"/>
      <c r="P8" s="129"/>
      <c r="Q8" s="129"/>
      <c r="R8" s="129"/>
      <c r="S8" s="129"/>
      <c r="T8" s="129"/>
      <c r="U8" s="70" t="s">
        <v>111</v>
      </c>
      <c r="V8" s="70" t="s">
        <v>112</v>
      </c>
      <c r="W8" s="129"/>
      <c r="X8" s="129"/>
    </row>
    <row r="9" spans="1:40" ht="41.25" customHeight="1" hidden="1" thickBot="1">
      <c r="A9" s="73"/>
      <c r="B9" s="129"/>
      <c r="C9" s="129"/>
      <c r="D9" s="129"/>
      <c r="E9" s="75"/>
      <c r="F9" s="129"/>
      <c r="G9" s="129"/>
      <c r="H9" s="129"/>
      <c r="I9" s="73" t="s">
        <v>113</v>
      </c>
      <c r="J9" s="129"/>
      <c r="K9" s="75"/>
      <c r="L9" s="129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D1">
      <selection activeCell="I16" sqref="I16:I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212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207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211</v>
      </c>
      <c r="T8" s="44"/>
      <c r="U8" s="109"/>
      <c r="V8" s="107"/>
      <c r="W8" s="107"/>
      <c r="X8" s="113" t="s">
        <v>210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6">
        <f>11227.95+10141.37+11227.95+10865.75+11227.95+10865.75+11227.95+11227.95+10865.75</f>
        <v>98878.37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6">
        <f>11227.95+10141.37+11227.95+10865.75+11227.95+10865.75+11227.95+11227.95+10865.75</f>
        <v>98878.37</v>
      </c>
      <c r="V16" s="16">
        <v>0</v>
      </c>
      <c r="W16" s="16">
        <f>SUM(S16:V16)</f>
        <v>98878.37</v>
      </c>
      <c r="X16" s="16">
        <f>+J16-S16</f>
        <v>6610000</v>
      </c>
      <c r="Y16" s="16">
        <v>0</v>
      </c>
      <c r="Z16" s="123">
        <v>11227.95</v>
      </c>
      <c r="AA16" s="16"/>
      <c r="AB16" s="127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5513.75+4980.16+5513.75+5335.89+5513.75+5335.89+5513.75+5513.75+5335.89</f>
        <v>48556.58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5513.75+4980.16+5513.75+5335.89+5513.75+5335.89+5513.75+5513.75+5335.89</f>
        <v>48556.58</v>
      </c>
      <c r="V17" s="16">
        <v>0</v>
      </c>
      <c r="W17" s="123">
        <f>SUM(S17:V17)</f>
        <v>48556.58</v>
      </c>
      <c r="X17" s="16">
        <f>+J17-S17</f>
        <v>3246000</v>
      </c>
      <c r="Y17" s="16">
        <v>0</v>
      </c>
      <c r="Z17" s="123">
        <v>5513.75</v>
      </c>
      <c r="AA17" s="16"/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6" t="s">
        <v>200</v>
      </c>
      <c r="E18" s="16">
        <v>3813000</v>
      </c>
      <c r="F18" s="28">
        <v>2</v>
      </c>
      <c r="G18" s="122"/>
      <c r="H18" s="16">
        <v>450000</v>
      </c>
      <c r="I18" s="16">
        <v>0</v>
      </c>
      <c r="J18" s="16">
        <v>3313000</v>
      </c>
      <c r="K18" s="16">
        <v>0</v>
      </c>
      <c r="L18" s="16">
        <v>0</v>
      </c>
      <c r="M18" s="16">
        <v>0</v>
      </c>
      <c r="N18" s="16">
        <f>SUM(J18:M18)-K18</f>
        <v>3313000</v>
      </c>
      <c r="O18" s="16"/>
      <c r="P18" s="16"/>
      <c r="Q18" s="16"/>
      <c r="R18" s="16"/>
      <c r="S18" s="16">
        <f>50000+50000+50000+50000+50000+50000+50000+50000+50000</f>
        <v>450000</v>
      </c>
      <c r="T18" s="16">
        <v>0</v>
      </c>
      <c r="U18" s="16">
        <v>0</v>
      </c>
      <c r="V18" s="16">
        <v>0</v>
      </c>
      <c r="W18" s="123">
        <f>SUM(S18:V18)</f>
        <v>450000</v>
      </c>
      <c r="X18" s="16">
        <f>+J18-S18</f>
        <v>2863000</v>
      </c>
      <c r="Y18" s="16">
        <v>0</v>
      </c>
      <c r="Z18" s="123">
        <v>0</v>
      </c>
      <c r="AA18" s="16">
        <v>0</v>
      </c>
      <c r="AB18" s="16">
        <f>SUM(X18:AA18)</f>
        <v>2863000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450000</v>
      </c>
      <c r="I19" s="18">
        <f t="shared" si="0"/>
        <v>147434.95</v>
      </c>
      <c r="J19" s="18">
        <f t="shared" si="0"/>
        <v>13169000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13169000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450000</v>
      </c>
      <c r="T19" s="18">
        <f t="shared" si="0"/>
        <v>0</v>
      </c>
      <c r="U19" s="18">
        <f t="shared" si="0"/>
        <v>147434.95</v>
      </c>
      <c r="V19" s="18">
        <f t="shared" si="0"/>
        <v>0</v>
      </c>
      <c r="W19" s="18">
        <f t="shared" si="0"/>
        <v>597434.95</v>
      </c>
      <c r="X19" s="18">
        <f t="shared" si="0"/>
        <v>12719000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12735741.7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203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212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208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G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213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203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214</v>
      </c>
    </row>
    <row r="4" spans="2:22" ht="15">
      <c r="B4" s="69" t="s">
        <v>209</v>
      </c>
      <c r="F4" s="106">
        <v>14125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13169000</v>
      </c>
      <c r="D13" s="96">
        <v>0</v>
      </c>
      <c r="E13" s="97">
        <v>0</v>
      </c>
      <c r="F13" s="97">
        <v>0</v>
      </c>
      <c r="G13" s="97">
        <f>SUM(C13:F13)-D13</f>
        <v>13169000</v>
      </c>
      <c r="H13" s="97">
        <v>0</v>
      </c>
      <c r="I13" s="97">
        <f>16741.7+15121.53+16741.7+16201.64+16741.7+16201.64+16741.7+16741.7+16201.64+16741.7</f>
        <v>164176.65000000002</v>
      </c>
      <c r="J13" s="97">
        <v>0</v>
      </c>
      <c r="K13" s="97">
        <v>0</v>
      </c>
      <c r="L13" s="97">
        <f>SUM(I13:K13)-J13</f>
        <v>164176.65000000002</v>
      </c>
      <c r="M13" s="97">
        <v>450000</v>
      </c>
      <c r="N13" s="97">
        <v>0</v>
      </c>
      <c r="O13" s="97">
        <f>16741.7+15121.53+16741.7+16201.64+16741.7+16201.64+16741.7+16741.7+16201.64</f>
        <v>147434.95</v>
      </c>
      <c r="P13" s="97">
        <v>0</v>
      </c>
      <c r="Q13" s="97">
        <v>0</v>
      </c>
      <c r="R13" s="97">
        <f>SUM(M13:Q13)-N13-P13</f>
        <v>597434.95</v>
      </c>
      <c r="S13" s="97">
        <v>0</v>
      </c>
      <c r="T13" s="96">
        <f>+C13+H13-M13-S13</f>
        <v>12719000</v>
      </c>
      <c r="U13" s="96">
        <f>+D13-N13</f>
        <v>0</v>
      </c>
      <c r="V13" s="96">
        <f>+E13+I13-O13</f>
        <v>16741.70000000001</v>
      </c>
      <c r="W13" s="97">
        <v>0</v>
      </c>
      <c r="X13" s="96">
        <f>+F13+K13-Q13</f>
        <v>0</v>
      </c>
      <c r="Y13" s="97">
        <f>SUM(T13:X13)-U13-W13</f>
        <v>12735741.7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13169000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13169000</v>
      </c>
      <c r="H15" s="96">
        <f>SUM(H11:H14)</f>
        <v>0</v>
      </c>
      <c r="I15" s="96">
        <f>SUM(I11:I14)</f>
        <v>164176.65000000002</v>
      </c>
      <c r="J15" s="96">
        <f>SUM(J11:J14)</f>
        <v>0</v>
      </c>
      <c r="K15" s="96">
        <f>SUM(K11:K14)</f>
        <v>0</v>
      </c>
      <c r="L15" s="96">
        <f>SUM(L11:L14)</f>
        <v>164176.65000000002</v>
      </c>
      <c r="M15" s="96">
        <f t="shared" si="0"/>
        <v>450000</v>
      </c>
      <c r="N15" s="96">
        <f t="shared" si="0"/>
        <v>0</v>
      </c>
      <c r="O15" s="96">
        <f t="shared" si="0"/>
        <v>147434.95</v>
      </c>
      <c r="P15" s="96">
        <f t="shared" si="0"/>
        <v>0</v>
      </c>
      <c r="Q15" s="96">
        <f t="shared" si="0"/>
        <v>0</v>
      </c>
      <c r="R15" s="96">
        <f t="shared" si="0"/>
        <v>597434.95</v>
      </c>
      <c r="S15" s="96">
        <f t="shared" si="0"/>
        <v>0</v>
      </c>
      <c r="T15" s="96">
        <f t="shared" si="0"/>
        <v>12719000</v>
      </c>
      <c r="U15" s="96">
        <f t="shared" si="0"/>
        <v>0</v>
      </c>
      <c r="V15" s="96">
        <f t="shared" si="0"/>
        <v>16741.70000000001</v>
      </c>
      <c r="W15" s="96">
        <f t="shared" si="0"/>
        <v>0</v>
      </c>
      <c r="X15" s="96">
        <f t="shared" si="0"/>
        <v>0</v>
      </c>
      <c r="Y15" s="96">
        <f t="shared" si="0"/>
        <v>12735741.7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204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2015-11-05T06:22:56Z</cp:lastPrinted>
  <dcterms:created xsi:type="dcterms:W3CDTF">2002-01-03T23:53:03Z</dcterms:created>
  <dcterms:modified xsi:type="dcterms:W3CDTF">2015-11-16T00:28:46Z</dcterms:modified>
  <cp:category/>
  <cp:version/>
  <cp:contentType/>
  <cp:contentStatus/>
</cp:coreProperties>
</file>