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9150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<sst xmlns="http://schemas.openxmlformats.org/spreadsheetml/2006/main" count="434" uniqueCount="215">
  <si>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</si>
  <si>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</si>
  <si>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</si>
  <si>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</si>
  <si>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</si>
  <si>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</si>
  <si>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</si>
  <si>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</si>
  <si>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</si>
  <si>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</si>
  <si>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</si>
  <si>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</si>
  <si>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</si>
  <si>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</si>
  <si>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</si>
  <si>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</si>
  <si>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</si>
  <si>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</si>
  <si>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</si>
  <si>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</si>
  <si>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</si>
  <si>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</si>
  <si>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</si>
  <si>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</si>
  <si>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</si>
  <si>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</si>
  <si>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</si>
  <si>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</si>
  <si>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</si>
  <si>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</si>
  <si>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</si>
  <si>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</si>
  <si>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</si>
  <si>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</si>
  <si>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</si>
  <si>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</si>
  <si>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</si>
  <si>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</si>
  <si>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</si>
  <si>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</si>
  <si>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</si>
  <si>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</si>
  <si>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</si>
  <si>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</si>
  <si>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</si>
  <si>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</si>
  <si>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</si>
  <si>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</si>
  <si>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</si>
  <si>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</si>
  <si>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</si>
  <si>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</si>
  <si>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</si>
  <si>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</si>
  <si>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</si>
  <si>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</si>
  <si>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</si>
  <si>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</si>
  <si>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</si>
  <si>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</si>
  <si>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</si>
  <si>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</si>
  <si>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</si>
  <si>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</si>
  <si>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</si>
  <si>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</si>
  <si>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</si>
  <si>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</si>
  <si>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</si>
  <si>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</si>
  <si>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</si>
  <si>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</si>
  <si>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</si>
  <si>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</si>
  <si>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</si>
  <si>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</si>
  <si>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</si>
  <si>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</si>
  <si>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</si>
  <si>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</si>
  <si>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</si>
  <si>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</si>
  <si>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</si>
  <si>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</si>
  <si>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</si>
  <si>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</si>
  <si>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</si>
  <si>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</si>
  <si>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</si>
  <si>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</si>
  <si>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</si>
  <si>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</si>
  <si>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</si>
  <si>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</si>
  <si>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</si>
  <si>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</si>
  <si>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</si>
  <si>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</si>
  <si>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</si>
  <si>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</si>
  <si>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</si>
  <si>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</si>
  <si>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</si>
  <si>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</si>
  <si>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</si>
  <si>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</si>
  <si>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</si>
  <si>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</si>
  <si>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</si>
  <si>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</si>
  <si>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</si>
  <si>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</si>
  <si>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</si>
  <si>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</si>
  <si>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</si>
  <si>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</si>
  <si>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</si>
  <si>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</si>
  <si>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</si>
  <si>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</si>
  <si>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</si>
  <si>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</si>
  <si>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</si>
  <si>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</si>
  <si>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</si>
  <si>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</si>
  <si>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</si>
  <si>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</si>
  <si>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</si>
  <si>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</si>
  <si>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</si>
  <si>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</si>
  <si>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</si>
  <si>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</si>
  <si>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</si>
  <si>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</si>
  <si>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</si>
  <si>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</si>
  <si>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</si>
  <si>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</si>
  <si>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</si>
  <si>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</si>
  <si>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</si>
  <si>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</si>
  <si>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</si>
  <si>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</si>
  <si>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</si>
  <si>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</si>
  <si>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</si>
  <si>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</si>
  <si>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</si>
  <si>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</si>
  <si>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</si>
  <si>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</si>
  <si>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</si>
  <si>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</si>
  <si>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</si>
  <si>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</si>
  <si>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</si>
  <si>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</si>
  <si>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</si>
  <si>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</si>
  <si>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</si>
  <si>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</si>
  <si>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</si>
  <si>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</si>
  <si>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</si>
  <si>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</si>
  <si>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</si>
  <si>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</si>
  <si>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</si>
  <si>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</si>
  <si>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</si>
  <si>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</si>
  <si>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</si>
  <si>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</si>
  <si>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</si>
  <si>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</si>
  <si>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</si>
  <si>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</si>
  <si>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</si>
  <si>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</si>
  <si>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</si>
  <si>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</si>
  <si>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</si>
  <si>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</si>
  <si>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</si>
  <si>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</si>
  <si>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</si>
  <si>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</si>
  <si>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пролон-</t>
  </si>
  <si>
    <t>гации</t>
  </si>
  <si>
    <t>обязатель</t>
  </si>
  <si>
    <t>ств</t>
  </si>
  <si>
    <t>09.12.11 №02-т-09/3-14</t>
  </si>
  <si>
    <t>Тел 51-5-88</t>
  </si>
  <si>
    <t>Тел.51-5-88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</si>
  <si>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</si>
  <si>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</si>
  <si>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</si>
  <si>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</si>
  <si>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</si>
  <si>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</si>
  <si>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</si>
  <si>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</si>
  <si>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</si>
  <si>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</si>
  <si>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 xml:space="preserve">        Остаток долга на 1 января 2015 года</t>
  </si>
  <si>
    <t>Остаток долга на 01.__.20__г.</t>
  </si>
  <si>
    <t>1.Верхний предел муниципального долга на 01.01.2016</t>
  </si>
  <si>
    <t>за период с 01.01.2015  по   28.02.2015</t>
  </si>
  <si>
    <t>за период с 01.01.2015  по  28.02.2015</t>
  </si>
  <si>
    <t>на 01.03.2015г.</t>
  </si>
  <si>
    <t xml:space="preserve">   Остаток долга на "01" 03.2015г.</t>
  </si>
  <si>
    <t xml:space="preserve"> Погашено на "01"03.2015г.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</si>
</sst>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2" fontId="1" fillId="0" borderId="4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72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2" fontId="0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65" fontId="12" fillId="0" borderId="0" xfId="0" applyNumberFormat="1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1" xfId="0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1" fillId="0" borderId="3" xfId="0" applyNumberFormat="1" applyFont="1" applyBorder="1" applyAlignment="1">
      <alignment/>
    </xf>
    <xf numFmtId="179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0" fillId="0" borderId="5" xfId="0" applyFont="1" applyBorder="1" applyAlignment="1">
      <alignment horizontal="left"/>
    </xf>
    <xf numFmtId="0" fontId="0" fillId="0" borderId="4" xfId="0" applyNumberFormat="1" applyFont="1" applyBorder="1" applyAlignment="1">
      <alignment horizontal="left" wrapText="1"/>
    </xf>
    <xf numFmtId="1" fontId="0" fillId="0" borderId="4" xfId="0" applyNumberFormat="1" applyFont="1" applyBorder="1" applyAlignment="1">
      <alignment/>
    </xf>
    <xf numFmtId="0" fontId="14" fillId="0" borderId="1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4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8.25390625" style="0" customWidth="1"/>
    <col min="16" max="16" width="10.375" style="0" customWidth="1"/>
    <col min="17" max="17" width="9.75390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69" t="s">
        <v>212</v>
      </c>
      <c r="V1" s="64" t="s">
        <v>131</v>
      </c>
      <c r="X1" s="61"/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5">
      <c r="A4" s="67"/>
    </row>
    <row r="5" ht="15">
      <c r="A5" s="67" t="s">
        <v>130</v>
      </c>
    </row>
    <row r="6" ht="12.75">
      <c r="A6" s="68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205</v>
      </c>
      <c r="M7" s="24"/>
      <c r="N7" s="25"/>
      <c r="O7" s="22"/>
      <c r="P7" s="22" t="s">
        <v>202</v>
      </c>
      <c r="Q7" s="24"/>
      <c r="R7" s="24"/>
      <c r="S7" s="26"/>
      <c r="T7" s="23" t="s">
        <v>206</v>
      </c>
      <c r="U7" s="81"/>
      <c r="V7" s="24"/>
      <c r="W7" s="24"/>
      <c r="X7" s="25"/>
      <c r="Y7" s="19" t="s">
        <v>0</v>
      </c>
      <c r="Z7" s="120" t="s">
        <v>1</v>
      </c>
      <c r="AA7" s="119"/>
    </row>
    <row r="8" spans="1:26" ht="12.75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192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193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190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191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12.75">
      <c r="A15" s="114"/>
      <c r="B15" s="7"/>
      <c r="C15" s="115"/>
      <c r="D15" s="7" t="s">
        <v>34</v>
      </c>
      <c r="E15" s="7" t="s">
        <v>34</v>
      </c>
      <c r="F15" s="116"/>
      <c r="G15" s="7"/>
      <c r="H15" s="115"/>
      <c r="I15" s="7"/>
      <c r="J15" s="115"/>
      <c r="K15" s="117">
        <v>0</v>
      </c>
      <c r="L15" s="7">
        <v>0</v>
      </c>
      <c r="M15" s="117">
        <v>0</v>
      </c>
      <c r="N15" s="117">
        <v>0</v>
      </c>
      <c r="O15" s="118"/>
      <c r="P15" s="117">
        <v>0</v>
      </c>
      <c r="Q15" s="7">
        <v>0</v>
      </c>
      <c r="R15" s="7">
        <v>0</v>
      </c>
      <c r="S15" s="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f>SUM(T15:W15)</f>
        <v>0</v>
      </c>
      <c r="Y15" s="7" t="s">
        <v>34</v>
      </c>
      <c r="Z15" s="7" t="s">
        <v>34</v>
      </c>
    </row>
    <row r="16" spans="1:26" ht="12.75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1">
        <f>SUM(K15)</f>
        <v>0</v>
      </c>
      <c r="L16" s="121">
        <f aca="true" t="shared" si="0" ref="L16:X16">SUM(L15)</f>
        <v>0</v>
      </c>
      <c r="M16" s="121">
        <f t="shared" si="0"/>
        <v>0</v>
      </c>
      <c r="N16" s="121">
        <f t="shared" si="0"/>
        <v>0</v>
      </c>
      <c r="O16" s="121"/>
      <c r="P16" s="121">
        <f t="shared" si="0"/>
        <v>0</v>
      </c>
      <c r="Q16" s="121">
        <f t="shared" si="0"/>
        <v>0</v>
      </c>
      <c r="R16" s="121">
        <f t="shared" si="0"/>
        <v>0</v>
      </c>
      <c r="S16" s="121">
        <f t="shared" si="0"/>
        <v>0</v>
      </c>
      <c r="T16" s="121">
        <f t="shared" si="0"/>
        <v>0</v>
      </c>
      <c r="U16" s="121">
        <f t="shared" si="0"/>
        <v>0</v>
      </c>
      <c r="V16" s="121">
        <f t="shared" si="0"/>
        <v>0</v>
      </c>
      <c r="W16" s="121">
        <f t="shared" si="0"/>
        <v>0</v>
      </c>
      <c r="X16" s="121">
        <f t="shared" si="0"/>
        <v>0</v>
      </c>
      <c r="Y16" s="31"/>
      <c r="Z16" s="32"/>
    </row>
    <row r="19" spans="1:90" ht="12.75">
      <c r="A19" s="8" t="s">
        <v>203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62</v>
      </c>
    </row>
    <row r="25" ht="12.75">
      <c r="A25" s="8" t="s">
        <v>195</v>
      </c>
    </row>
  </sheetData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">
      <selection activeCell="A2" sqref="A2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69" t="s">
        <v>212</v>
      </c>
      <c r="V1" s="64" t="s">
        <v>133</v>
      </c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8">
      <c r="A4" s="72"/>
    </row>
    <row r="5" ht="15">
      <c r="A5" s="67" t="s">
        <v>86</v>
      </c>
    </row>
    <row r="6" ht="15">
      <c r="A6" s="67"/>
    </row>
    <row r="7" spans="1:24" ht="28.5" customHeight="1">
      <c r="A7" s="74" t="s">
        <v>87</v>
      </c>
      <c r="B7" s="128" t="s">
        <v>88</v>
      </c>
      <c r="C7" s="129" t="s">
        <v>89</v>
      </c>
      <c r="D7" s="130" t="s">
        <v>90</v>
      </c>
      <c r="E7" s="74" t="s">
        <v>82</v>
      </c>
      <c r="F7" s="128" t="s">
        <v>91</v>
      </c>
      <c r="G7" s="129" t="s">
        <v>92</v>
      </c>
      <c r="H7" s="130" t="s">
        <v>93</v>
      </c>
      <c r="I7" s="74" t="s">
        <v>94</v>
      </c>
      <c r="J7" s="131" t="s">
        <v>95</v>
      </c>
      <c r="K7" s="76" t="s">
        <v>2</v>
      </c>
      <c r="L7" s="131" t="s">
        <v>96</v>
      </c>
      <c r="M7" s="78" t="s">
        <v>97</v>
      </c>
      <c r="N7" s="74" t="s">
        <v>3</v>
      </c>
      <c r="O7" s="128" t="s">
        <v>98</v>
      </c>
      <c r="P7" s="129" t="s">
        <v>99</v>
      </c>
      <c r="Q7" s="129" t="s">
        <v>100</v>
      </c>
      <c r="R7" s="129" t="s">
        <v>101</v>
      </c>
      <c r="S7" s="129" t="s">
        <v>102</v>
      </c>
      <c r="T7" s="129" t="s">
        <v>103</v>
      </c>
      <c r="U7" s="129" t="s">
        <v>104</v>
      </c>
      <c r="V7" s="129"/>
      <c r="W7" s="129" t="s">
        <v>105</v>
      </c>
      <c r="X7" s="129" t="s">
        <v>106</v>
      </c>
    </row>
    <row r="8" spans="1:24" ht="111" customHeight="1">
      <c r="A8" s="73" t="s">
        <v>16</v>
      </c>
      <c r="B8" s="128"/>
      <c r="C8" s="129"/>
      <c r="D8" s="130"/>
      <c r="E8" s="73" t="s">
        <v>107</v>
      </c>
      <c r="F8" s="128"/>
      <c r="G8" s="129"/>
      <c r="H8" s="130"/>
      <c r="I8" s="73" t="s">
        <v>41</v>
      </c>
      <c r="J8" s="131"/>
      <c r="K8" s="77" t="s">
        <v>108</v>
      </c>
      <c r="L8" s="131"/>
      <c r="M8" s="79" t="s">
        <v>109</v>
      </c>
      <c r="N8" s="73" t="s">
        <v>110</v>
      </c>
      <c r="O8" s="128"/>
      <c r="P8" s="129"/>
      <c r="Q8" s="129"/>
      <c r="R8" s="129"/>
      <c r="S8" s="129"/>
      <c r="T8" s="129"/>
      <c r="U8" s="70" t="s">
        <v>111</v>
      </c>
      <c r="V8" s="70" t="s">
        <v>112</v>
      </c>
      <c r="W8" s="129"/>
      <c r="X8" s="129"/>
    </row>
    <row r="9" spans="1:40" ht="41.25" customHeight="1" hidden="1" thickBot="1">
      <c r="A9" s="73"/>
      <c r="B9" s="129"/>
      <c r="C9" s="129"/>
      <c r="D9" s="129"/>
      <c r="E9" s="75"/>
      <c r="F9" s="129"/>
      <c r="G9" s="129"/>
      <c r="H9" s="129"/>
      <c r="I9" s="73" t="s">
        <v>113</v>
      </c>
      <c r="J9" s="129"/>
      <c r="K9" s="75"/>
      <c r="L9" s="129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24" ht="13.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24" ht="13.5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24" ht="27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 ht="12.7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203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>
      <c r="A23" s="66" t="s">
        <v>196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O7:O8"/>
    <mergeCell ref="P7:P8"/>
    <mergeCell ref="Q7:Q8"/>
    <mergeCell ref="R7:R8"/>
    <mergeCell ref="G7:G9"/>
    <mergeCell ref="H7:H9"/>
    <mergeCell ref="J7:J9"/>
    <mergeCell ref="L7:L9"/>
    <mergeCell ref="B7:B9"/>
    <mergeCell ref="C7:C9"/>
    <mergeCell ref="D7:D9"/>
    <mergeCell ref="F7:F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tabSelected="1" workbookViewId="0" topLeftCell="N1">
      <selection activeCell="AA18" sqref="AA18"/>
    </sheetView>
  </sheetViews>
  <sheetFormatPr defaultColWidth="9.00390625" defaultRowHeight="12.75"/>
  <cols>
    <col min="1" max="1" width="4.125" style="8" customWidth="1"/>
    <col min="2" max="2" width="20.875" style="8" customWidth="1"/>
    <col min="3" max="3" width="14.00390625" style="8" customWidth="1"/>
    <col min="4" max="4" width="15.25390625" style="59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11.25390625" style="8" customWidth="1"/>
    <col min="10" max="10" width="11.75390625" style="8" customWidth="1"/>
    <col min="11" max="11" width="10.00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10.625" style="8" customWidth="1"/>
    <col min="20" max="20" width="10.25390625" style="8" customWidth="1"/>
    <col min="21" max="21" width="10.00390625" style="8" customWidth="1"/>
    <col min="22" max="22" width="10.875" style="8" customWidth="1"/>
    <col min="23" max="23" width="11.125" style="8" customWidth="1"/>
    <col min="24" max="24" width="11.625" style="8" customWidth="1"/>
    <col min="25" max="25" width="10.75390625" style="8" customWidth="1"/>
    <col min="26" max="26" width="9.125" style="8" customWidth="1"/>
    <col min="27" max="27" width="9.25390625" style="8" customWidth="1"/>
    <col min="28" max="28" width="12.25390625" style="8" customWidth="1"/>
    <col min="29" max="29" width="9.75390625" style="8" customWidth="1"/>
  </cols>
  <sheetData>
    <row r="1" spans="4:26" ht="14.25">
      <c r="D1" s="39"/>
      <c r="E1" s="39"/>
      <c r="Z1" s="64" t="s">
        <v>134</v>
      </c>
    </row>
    <row r="2" spans="1:26" ht="14.25">
      <c r="A2" s="1" t="s">
        <v>212</v>
      </c>
      <c r="D2" s="8"/>
      <c r="E2" s="39"/>
      <c r="Z2" s="64" t="s">
        <v>132</v>
      </c>
    </row>
    <row r="3" spans="1:6" ht="12.75">
      <c r="A3" s="8" t="s">
        <v>63</v>
      </c>
      <c r="D3" s="8"/>
      <c r="E3" s="39"/>
      <c r="F3" s="39"/>
    </row>
    <row r="4" spans="1:6" ht="12.75">
      <c r="A4" s="8" t="s">
        <v>64</v>
      </c>
      <c r="D4" s="8"/>
      <c r="E4" s="39"/>
      <c r="F4" s="39"/>
    </row>
    <row r="5" spans="4:6" ht="12.75">
      <c r="D5" s="8"/>
      <c r="E5" s="39"/>
      <c r="F5" s="39"/>
    </row>
    <row r="6" spans="1:6" ht="15">
      <c r="A6" s="65" t="s">
        <v>65</v>
      </c>
      <c r="D6" s="8"/>
      <c r="E6" s="39"/>
      <c r="F6" s="39"/>
    </row>
    <row r="8" spans="1:29" ht="12.75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43" t="s">
        <v>207</v>
      </c>
      <c r="K8" s="45"/>
      <c r="L8" s="45"/>
      <c r="M8" s="45"/>
      <c r="N8" s="42"/>
      <c r="O8" s="40" t="s">
        <v>4</v>
      </c>
      <c r="P8" s="46" t="s">
        <v>189</v>
      </c>
      <c r="Q8" s="47"/>
      <c r="R8" s="47"/>
      <c r="S8" s="125" t="s">
        <v>214</v>
      </c>
      <c r="T8" s="44"/>
      <c r="U8" s="109"/>
      <c r="V8" s="107"/>
      <c r="W8" s="107"/>
      <c r="X8" s="113" t="s">
        <v>213</v>
      </c>
      <c r="Y8" s="109"/>
      <c r="Z8" s="107"/>
      <c r="AA8" s="107"/>
      <c r="AB8" s="41"/>
      <c r="AC8" s="41" t="s">
        <v>50</v>
      </c>
    </row>
    <row r="9" spans="1:29" ht="12.75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 ht="12.75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 ht="12.75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 ht="12.75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 ht="12.75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 ht="12.75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 ht="12.75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 ht="12.75">
      <c r="A16" s="16">
        <v>1</v>
      </c>
      <c r="B16" s="16" t="s">
        <v>194</v>
      </c>
      <c r="C16" s="16" t="s">
        <v>72</v>
      </c>
      <c r="D16" s="17" t="s">
        <v>198</v>
      </c>
      <c r="E16" s="16">
        <v>14000000</v>
      </c>
      <c r="F16" s="28">
        <v>2</v>
      </c>
      <c r="G16" s="122"/>
      <c r="H16" s="16">
        <v>0</v>
      </c>
      <c r="I16" s="16">
        <v>11227.95</v>
      </c>
      <c r="J16" s="16">
        <v>6610000</v>
      </c>
      <c r="K16" s="16">
        <v>0</v>
      </c>
      <c r="L16" s="16">
        <v>0</v>
      </c>
      <c r="M16" s="16">
        <v>0</v>
      </c>
      <c r="N16" s="16">
        <f>SUM(J16:M16)-K16</f>
        <v>6610000</v>
      </c>
      <c r="O16" s="16"/>
      <c r="P16" s="16"/>
      <c r="Q16" s="16"/>
      <c r="R16" s="16"/>
      <c r="S16" s="16">
        <v>0</v>
      </c>
      <c r="T16" s="16">
        <v>0</v>
      </c>
      <c r="U16" s="16">
        <v>11227.95</v>
      </c>
      <c r="V16" s="16">
        <v>0</v>
      </c>
      <c r="W16" s="16">
        <f>SUM(S16:V16)</f>
        <v>11227.95</v>
      </c>
      <c r="X16" s="16">
        <f>+J16-S16</f>
        <v>6610000</v>
      </c>
      <c r="Y16" s="16">
        <v>0</v>
      </c>
      <c r="Z16" s="123">
        <v>11227.95</v>
      </c>
      <c r="AA16" s="16">
        <v>10141.37</v>
      </c>
      <c r="AB16" s="127">
        <f>SUM(X16:AA16)</f>
        <v>6631369.32</v>
      </c>
      <c r="AC16" s="57"/>
    </row>
    <row r="17" spans="1:29" ht="12.75">
      <c r="A17" s="16">
        <v>2</v>
      </c>
      <c r="B17" s="16" t="s">
        <v>197</v>
      </c>
      <c r="C17" s="16" t="s">
        <v>72</v>
      </c>
      <c r="D17" s="17" t="s">
        <v>198</v>
      </c>
      <c r="E17" s="16">
        <v>3696000</v>
      </c>
      <c r="F17" s="28">
        <v>2</v>
      </c>
      <c r="G17" s="122"/>
      <c r="H17" s="16">
        <v>0</v>
      </c>
      <c r="I17" s="16">
        <v>5513.75</v>
      </c>
      <c r="J17" s="16">
        <v>3246000</v>
      </c>
      <c r="K17" s="16">
        <v>0</v>
      </c>
      <c r="L17" s="16">
        <v>0</v>
      </c>
      <c r="M17" s="16">
        <v>0</v>
      </c>
      <c r="N17" s="16">
        <f>SUM(J17:M17)-K17</f>
        <v>3246000</v>
      </c>
      <c r="O17" s="16"/>
      <c r="P17" s="16"/>
      <c r="Q17" s="16"/>
      <c r="R17" s="16"/>
      <c r="S17" s="16">
        <v>0</v>
      </c>
      <c r="T17" s="16">
        <v>0</v>
      </c>
      <c r="U17" s="16">
        <v>5513.75</v>
      </c>
      <c r="V17" s="16">
        <v>0</v>
      </c>
      <c r="W17" s="123">
        <f>SUM(S17:V17)</f>
        <v>5513.75</v>
      </c>
      <c r="X17" s="16">
        <f>+J17-S17</f>
        <v>3246000</v>
      </c>
      <c r="Y17" s="16">
        <v>0</v>
      </c>
      <c r="Z17" s="123">
        <v>5513.75</v>
      </c>
      <c r="AA17" s="16">
        <v>4980.16</v>
      </c>
      <c r="AB17" s="16">
        <f>SUM(X17:AA17)</f>
        <v>3256493.91</v>
      </c>
      <c r="AC17" s="57"/>
    </row>
    <row r="18" spans="1:29" ht="36" customHeight="1">
      <c r="A18" s="16">
        <v>3</v>
      </c>
      <c r="B18" s="16" t="s">
        <v>199</v>
      </c>
      <c r="C18" s="16" t="s">
        <v>72</v>
      </c>
      <c r="D18" s="126" t="s">
        <v>200</v>
      </c>
      <c r="E18" s="16">
        <v>3813000</v>
      </c>
      <c r="F18" s="28">
        <v>2</v>
      </c>
      <c r="G18" s="122"/>
      <c r="H18" s="16">
        <v>50000</v>
      </c>
      <c r="I18" s="16">
        <v>0</v>
      </c>
      <c r="J18" s="16">
        <v>3313000</v>
      </c>
      <c r="K18" s="16">
        <v>0</v>
      </c>
      <c r="L18" s="16">
        <v>0</v>
      </c>
      <c r="M18" s="16">
        <v>0</v>
      </c>
      <c r="N18" s="16">
        <f>SUM(J18:M18)-K18</f>
        <v>3313000</v>
      </c>
      <c r="O18" s="16"/>
      <c r="P18" s="16"/>
      <c r="Q18" s="16"/>
      <c r="R18" s="16"/>
      <c r="S18" s="16">
        <v>50000</v>
      </c>
      <c r="T18" s="16">
        <v>0</v>
      </c>
      <c r="U18" s="16">
        <v>0</v>
      </c>
      <c r="V18" s="16">
        <v>0</v>
      </c>
      <c r="W18" s="123">
        <f>SUM(S18:V18)</f>
        <v>50000</v>
      </c>
      <c r="X18" s="16">
        <f>+J18-S18</f>
        <v>3263000</v>
      </c>
      <c r="Y18" s="16">
        <v>0</v>
      </c>
      <c r="Z18" s="123">
        <v>0</v>
      </c>
      <c r="AA18" s="16">
        <v>0</v>
      </c>
      <c r="AB18" s="16">
        <f>SUM(X18:AA18)</f>
        <v>3263000</v>
      </c>
      <c r="AC18" s="57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aca="true" t="shared" si="0" ref="H19:AB19">SUM(H16:H18)</f>
        <v>50000</v>
      </c>
      <c r="I19" s="18">
        <f t="shared" si="0"/>
        <v>16741.7</v>
      </c>
      <c r="J19" s="18">
        <f t="shared" si="0"/>
        <v>13169000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13169000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50000</v>
      </c>
      <c r="T19" s="18">
        <f t="shared" si="0"/>
        <v>0</v>
      </c>
      <c r="U19" s="18">
        <f t="shared" si="0"/>
        <v>16741.7</v>
      </c>
      <c r="V19" s="18">
        <f t="shared" si="0"/>
        <v>0</v>
      </c>
      <c r="W19" s="18">
        <f t="shared" si="0"/>
        <v>66741.7</v>
      </c>
      <c r="X19" s="18">
        <f t="shared" si="0"/>
        <v>13119000</v>
      </c>
      <c r="Y19" s="18">
        <f t="shared" si="0"/>
        <v>0</v>
      </c>
      <c r="Z19" s="18">
        <f t="shared" si="0"/>
        <v>16741.7</v>
      </c>
      <c r="AA19" s="18">
        <f t="shared" si="0"/>
        <v>15121.53</v>
      </c>
      <c r="AB19" s="18">
        <f t="shared" si="0"/>
        <v>13150863.23</v>
      </c>
      <c r="AC19" s="16"/>
    </row>
    <row r="20" spans="1:29" ht="12.75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8"/>
    </row>
    <row r="21" spans="1:29" ht="12.75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 ht="12.75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 ht="12.75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4" ht="18">
      <c r="A24" s="37" t="s">
        <v>203</v>
      </c>
      <c r="B24" s="61"/>
      <c r="D24" s="8"/>
    </row>
    <row r="25" spans="1:15" ht="18">
      <c r="A25" s="37" t="s">
        <v>84</v>
      </c>
      <c r="B25" s="61"/>
      <c r="D25" s="8"/>
      <c r="K25" s="64" t="s">
        <v>35</v>
      </c>
      <c r="O25" s="37" t="s">
        <v>35</v>
      </c>
    </row>
    <row r="26" spans="1:15" ht="18">
      <c r="A26" s="61"/>
      <c r="B26" s="61"/>
      <c r="D26" s="8"/>
      <c r="O26" s="61"/>
    </row>
    <row r="27" spans="1:15" ht="18">
      <c r="A27" s="61"/>
      <c r="B27" s="61"/>
      <c r="D27" s="8"/>
      <c r="O27" s="61"/>
    </row>
    <row r="28" spans="1:20" ht="18">
      <c r="A28" s="38" t="s">
        <v>62</v>
      </c>
      <c r="B28" s="61"/>
      <c r="S28" s="60"/>
      <c r="T28" s="60"/>
    </row>
    <row r="29" spans="1:2" ht="18">
      <c r="A29" s="66" t="s">
        <v>196</v>
      </c>
      <c r="B29" s="61"/>
    </row>
  </sheetData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workbookViewId="0" topLeftCell="A1">
      <selection activeCell="A3" sqref="A3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4" t="s">
        <v>135</v>
      </c>
    </row>
    <row r="2" spans="1:24" ht="15">
      <c r="A2" s="65" t="s">
        <v>212</v>
      </c>
      <c r="X2" s="64" t="s">
        <v>132</v>
      </c>
    </row>
    <row r="3" ht="15" customHeight="1">
      <c r="A3" s="64" t="s">
        <v>188</v>
      </c>
    </row>
    <row r="4" spans="1:7" ht="14.25" customHeight="1">
      <c r="A4" s="64" t="s">
        <v>64</v>
      </c>
      <c r="G4" s="27"/>
    </row>
    <row r="5" spans="1:7" ht="12.75" customHeight="1">
      <c r="A5" s="8"/>
      <c r="G5" s="27"/>
    </row>
    <row r="6" spans="1:7" ht="15.75" customHeight="1">
      <c r="A6" s="37" t="s">
        <v>81</v>
      </c>
      <c r="G6" s="33"/>
    </row>
    <row r="7" ht="13.5" customHeight="1"/>
    <row r="8" spans="1:27" ht="78.75" customHeight="1">
      <c r="A8" s="132" t="s">
        <v>44</v>
      </c>
      <c r="B8" s="132" t="s">
        <v>165</v>
      </c>
      <c r="C8" s="132" t="s">
        <v>166</v>
      </c>
      <c r="D8" s="132" t="s">
        <v>167</v>
      </c>
      <c r="E8" s="132" t="s">
        <v>168</v>
      </c>
      <c r="F8" s="132" t="s">
        <v>169</v>
      </c>
      <c r="G8" s="132" t="s">
        <v>170</v>
      </c>
      <c r="H8" s="132" t="s">
        <v>171</v>
      </c>
      <c r="I8" s="132" t="s">
        <v>187</v>
      </c>
      <c r="J8" s="132" t="s">
        <v>172</v>
      </c>
      <c r="K8" s="132" t="s">
        <v>173</v>
      </c>
      <c r="L8" s="132" t="s">
        <v>174</v>
      </c>
      <c r="M8" s="132" t="s">
        <v>175</v>
      </c>
      <c r="N8" s="132"/>
      <c r="O8" s="132" t="s">
        <v>201</v>
      </c>
      <c r="P8" s="132"/>
      <c r="Q8" s="132" t="s">
        <v>177</v>
      </c>
      <c r="R8" s="132" t="s">
        <v>202</v>
      </c>
      <c r="S8" s="132"/>
      <c r="T8" s="132"/>
      <c r="U8" s="132"/>
      <c r="V8" s="132" t="s">
        <v>144</v>
      </c>
      <c r="W8" s="132" t="s">
        <v>208</v>
      </c>
      <c r="X8" s="132"/>
      <c r="Y8" s="132" t="s">
        <v>184</v>
      </c>
      <c r="Z8" s="132" t="s">
        <v>185</v>
      </c>
      <c r="AA8" s="132" t="s">
        <v>186</v>
      </c>
    </row>
    <row r="9" spans="1:27" ht="38.2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3" t="s">
        <v>2</v>
      </c>
      <c r="N9" s="133" t="s">
        <v>4</v>
      </c>
      <c r="O9" s="132" t="s">
        <v>138</v>
      </c>
      <c r="P9" s="132" t="s">
        <v>176</v>
      </c>
      <c r="Q9" s="132"/>
      <c r="R9" s="132" t="s">
        <v>181</v>
      </c>
      <c r="S9" s="132" t="s">
        <v>182</v>
      </c>
      <c r="T9" s="132" t="s">
        <v>178</v>
      </c>
      <c r="U9" s="132"/>
      <c r="V9" s="132"/>
      <c r="W9" s="132" t="s">
        <v>138</v>
      </c>
      <c r="X9" s="132" t="s">
        <v>183</v>
      </c>
      <c r="Y9" s="132"/>
      <c r="Z9" s="132"/>
      <c r="AA9" s="132"/>
    </row>
    <row r="10" spans="1:27" ht="36.7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3"/>
      <c r="N10" s="133"/>
      <c r="O10" s="132"/>
      <c r="P10" s="132"/>
      <c r="Q10" s="132"/>
      <c r="R10" s="132"/>
      <c r="S10" s="132"/>
      <c r="T10" s="101" t="s">
        <v>179</v>
      </c>
      <c r="U10" s="101" t="s">
        <v>180</v>
      </c>
      <c r="V10" s="132"/>
      <c r="W10" s="132"/>
      <c r="X10" s="132"/>
      <c r="Y10" s="132"/>
      <c r="Z10" s="132"/>
      <c r="AA10" s="132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>
      <c r="A13" s="134" t="s">
        <v>83</v>
      </c>
      <c r="B13" s="135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29"/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4" t="s">
        <v>203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>
      <c r="A26" s="105" t="s">
        <v>196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J1">
      <selection activeCell="J5" sqref="J5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00390625" style="67" customWidth="1"/>
    <col min="4" max="4" width="10.875" style="67" customWidth="1"/>
    <col min="5" max="5" width="7.375" style="67" customWidth="1"/>
    <col min="6" max="6" width="7.625" style="67" customWidth="1"/>
    <col min="7" max="7" width="11.375" style="67" customWidth="1"/>
    <col min="8" max="8" width="8.25390625" style="67" customWidth="1"/>
    <col min="9" max="9" width="7.625" style="67" customWidth="1"/>
    <col min="10" max="10" width="9.00390625" style="67" customWidth="1"/>
    <col min="11" max="11" width="8.75390625" style="67" customWidth="1"/>
    <col min="12" max="12" width="7.75390625" style="67" customWidth="1"/>
    <col min="13" max="13" width="9.75390625" style="67" customWidth="1"/>
    <col min="14" max="14" width="10.25390625" style="67" customWidth="1"/>
    <col min="15" max="15" width="8.00390625" style="67" customWidth="1"/>
    <col min="16" max="16" width="9.375" style="67" bestFit="1" customWidth="1"/>
    <col min="17" max="17" width="8.00390625" style="67" customWidth="1"/>
    <col min="18" max="18" width="7.25390625" style="67" customWidth="1"/>
    <col min="19" max="19" width="8.375" style="67" customWidth="1"/>
    <col min="20" max="20" width="11.00390625" style="67" customWidth="1"/>
    <col min="21" max="21" width="10.625" style="67" bestFit="1" customWidth="1"/>
    <col min="22" max="22" width="7.25390625" style="67" customWidth="1"/>
    <col min="23" max="23" width="9.375" style="67" bestFit="1" customWidth="1"/>
    <col min="24" max="24" width="8.125" style="67" customWidth="1"/>
    <col min="25" max="25" width="10.625" style="67" bestFit="1" customWidth="1"/>
  </cols>
  <sheetData>
    <row r="1" spans="9:23" ht="15">
      <c r="I1" s="89" t="s">
        <v>164</v>
      </c>
      <c r="W1" s="67" t="s">
        <v>161</v>
      </c>
    </row>
    <row r="2" spans="9:23" ht="15">
      <c r="I2" s="69" t="s">
        <v>162</v>
      </c>
      <c r="W2" s="67" t="s">
        <v>132</v>
      </c>
    </row>
    <row r="3" ht="15">
      <c r="I3" s="69" t="s">
        <v>163</v>
      </c>
    </row>
    <row r="4" ht="15">
      <c r="J4" s="69" t="s">
        <v>211</v>
      </c>
    </row>
    <row r="5" spans="2:22" ht="1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2:5" ht="15">
      <c r="B6" s="69" t="s">
        <v>157</v>
      </c>
      <c r="C6" s="69"/>
      <c r="D6" s="69"/>
      <c r="E6" s="69"/>
    </row>
    <row r="7" spans="2:5" ht="15">
      <c r="B7" s="69" t="s">
        <v>155</v>
      </c>
      <c r="C7" s="69"/>
      <c r="D7" s="69">
        <v>0</v>
      </c>
      <c r="E7" s="69" t="s">
        <v>154</v>
      </c>
    </row>
    <row r="8" ht="15">
      <c r="X8" s="67" t="s">
        <v>146</v>
      </c>
    </row>
    <row r="9" spans="1:25" ht="15">
      <c r="A9" s="137" t="s">
        <v>44</v>
      </c>
      <c r="B9" s="137" t="s">
        <v>151</v>
      </c>
      <c r="C9" s="136" t="s">
        <v>137</v>
      </c>
      <c r="D9" s="136"/>
      <c r="E9" s="136"/>
      <c r="F9" s="136"/>
      <c r="G9" s="136"/>
      <c r="H9" s="137" t="s">
        <v>142</v>
      </c>
      <c r="I9" s="136" t="s">
        <v>143</v>
      </c>
      <c r="J9" s="136"/>
      <c r="K9" s="136"/>
      <c r="L9" s="136"/>
      <c r="M9" s="136" t="s">
        <v>49</v>
      </c>
      <c r="N9" s="136"/>
      <c r="O9" s="136"/>
      <c r="P9" s="136"/>
      <c r="Q9" s="136"/>
      <c r="R9" s="136"/>
      <c r="S9" s="137" t="s">
        <v>144</v>
      </c>
      <c r="T9" s="136" t="s">
        <v>145</v>
      </c>
      <c r="U9" s="136"/>
      <c r="V9" s="136"/>
      <c r="W9" s="136"/>
      <c r="X9" s="136"/>
      <c r="Y9" s="136"/>
    </row>
    <row r="10" spans="1:25" ht="75">
      <c r="A10" s="138"/>
      <c r="B10" s="138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38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38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 ht="1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>
      <c r="A16" s="99"/>
      <c r="B16" s="100" t="s">
        <v>43</v>
      </c>
      <c r="C16" s="96">
        <f>SUM(C12:C15)</f>
        <v>0</v>
      </c>
      <c r="D16" s="96">
        <f aca="true" t="shared" si="0" ref="D16:Y16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3" ht="15">
      <c r="B17" s="83"/>
      <c r="C17" s="84"/>
    </row>
    <row r="18" spans="2:3" ht="15">
      <c r="B18" s="83"/>
      <c r="C18" s="84"/>
    </row>
    <row r="19" ht="15">
      <c r="B19" s="85"/>
    </row>
    <row r="20" ht="15">
      <c r="B20" s="67" t="s">
        <v>203</v>
      </c>
    </row>
    <row r="21" spans="2:13" ht="15">
      <c r="B21" s="67" t="s">
        <v>84</v>
      </c>
      <c r="M21" s="86" t="s">
        <v>35</v>
      </c>
    </row>
    <row r="24" ht="15">
      <c r="B24" s="87" t="s">
        <v>62</v>
      </c>
    </row>
    <row r="25" ht="15">
      <c r="B25" s="88" t="s">
        <v>196</v>
      </c>
    </row>
  </sheetData>
  <mergeCells count="8">
    <mergeCell ref="A9:A10"/>
    <mergeCell ref="B9:B10"/>
    <mergeCell ref="C9:G9"/>
    <mergeCell ref="H9:H10"/>
    <mergeCell ref="I9:L9"/>
    <mergeCell ref="M9:R9"/>
    <mergeCell ref="S9:S10"/>
    <mergeCell ref="T9:Y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workbookViewId="0" topLeftCell="G1">
      <selection activeCell="O14" sqref="O14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25390625" style="67" customWidth="1"/>
    <col min="4" max="4" width="10.875" style="67" customWidth="1"/>
    <col min="5" max="6" width="8.375" style="67" customWidth="1"/>
    <col min="7" max="7" width="12.00390625" style="67" customWidth="1"/>
    <col min="8" max="8" width="11.625" style="67" customWidth="1"/>
    <col min="9" max="9" width="10.375" style="67" customWidth="1"/>
    <col min="10" max="10" width="9.00390625" style="67" customWidth="1"/>
    <col min="11" max="11" width="8.75390625" style="67" customWidth="1"/>
    <col min="12" max="12" width="11.125" style="67" customWidth="1"/>
    <col min="13" max="14" width="10.25390625" style="67" customWidth="1"/>
    <col min="15" max="15" width="10.00390625" style="67" customWidth="1"/>
    <col min="16" max="16" width="10.375" style="67" bestFit="1" customWidth="1"/>
    <col min="17" max="17" width="11.125" style="67" customWidth="1"/>
    <col min="18" max="18" width="10.875" style="67" customWidth="1"/>
    <col min="19" max="19" width="8.75390625" style="67" customWidth="1"/>
    <col min="20" max="20" width="11.75390625" style="67" customWidth="1"/>
    <col min="21" max="21" width="11.625" style="67" customWidth="1"/>
    <col min="22" max="22" width="9.375" style="67" customWidth="1"/>
    <col min="23" max="23" width="8.75390625" style="67" customWidth="1"/>
    <col min="24" max="24" width="8.125" style="67" customWidth="1"/>
    <col min="25" max="25" width="12.125" style="67" customWidth="1"/>
    <col min="26" max="26" width="9.125" style="82" customWidth="1"/>
  </cols>
  <sheetData>
    <row r="1" spans="9:23" ht="15">
      <c r="I1" s="89" t="s">
        <v>159</v>
      </c>
      <c r="W1" s="67" t="s">
        <v>136</v>
      </c>
    </row>
    <row r="2" spans="9:23" ht="15">
      <c r="I2" s="69" t="s">
        <v>152</v>
      </c>
      <c r="W2" s="67" t="s">
        <v>132</v>
      </c>
    </row>
    <row r="3" ht="15">
      <c r="I3" s="69" t="s">
        <v>210</v>
      </c>
    </row>
    <row r="4" spans="2:22" ht="15">
      <c r="B4" s="69" t="s">
        <v>209</v>
      </c>
      <c r="F4" s="106">
        <v>15319</v>
      </c>
      <c r="G4" s="69" t="s">
        <v>154</v>
      </c>
      <c r="O4" s="69" t="s">
        <v>156</v>
      </c>
      <c r="U4" s="90">
        <v>250</v>
      </c>
      <c r="V4" s="69" t="s">
        <v>154</v>
      </c>
    </row>
    <row r="5" spans="2:5" ht="15">
      <c r="B5" s="69" t="s">
        <v>157</v>
      </c>
      <c r="C5" s="69"/>
      <c r="D5" s="69"/>
      <c r="E5" s="69"/>
    </row>
    <row r="6" spans="2:5" ht="15">
      <c r="B6" s="69" t="s">
        <v>155</v>
      </c>
      <c r="C6" s="69"/>
      <c r="D6" s="69">
        <v>0</v>
      </c>
      <c r="E6" s="69" t="s">
        <v>154</v>
      </c>
    </row>
    <row r="7" ht="15">
      <c r="X7" s="67" t="s">
        <v>146</v>
      </c>
    </row>
    <row r="8" spans="1:25" ht="19.5" customHeight="1">
      <c r="A8" s="137" t="s">
        <v>44</v>
      </c>
      <c r="B8" s="137" t="s">
        <v>151</v>
      </c>
      <c r="C8" s="136" t="s">
        <v>137</v>
      </c>
      <c r="D8" s="136"/>
      <c r="E8" s="136"/>
      <c r="F8" s="136"/>
      <c r="G8" s="136"/>
      <c r="H8" s="137" t="s">
        <v>142</v>
      </c>
      <c r="I8" s="136" t="s">
        <v>143</v>
      </c>
      <c r="J8" s="136"/>
      <c r="K8" s="136"/>
      <c r="L8" s="136"/>
      <c r="M8" s="136" t="s">
        <v>49</v>
      </c>
      <c r="N8" s="136"/>
      <c r="O8" s="136"/>
      <c r="P8" s="136"/>
      <c r="Q8" s="136"/>
      <c r="R8" s="136"/>
      <c r="S8" s="137" t="s">
        <v>144</v>
      </c>
      <c r="T8" s="136" t="s">
        <v>145</v>
      </c>
      <c r="U8" s="136"/>
      <c r="V8" s="136"/>
      <c r="W8" s="136"/>
      <c r="X8" s="136"/>
      <c r="Y8" s="136"/>
    </row>
    <row r="9" spans="1:25" ht="63" customHeight="1">
      <c r="A9" s="138"/>
      <c r="B9" s="138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38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38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 ht="1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>
      <c r="A13" s="93">
        <v>3</v>
      </c>
      <c r="B13" s="94" t="s">
        <v>149</v>
      </c>
      <c r="C13" s="96">
        <v>13169000</v>
      </c>
      <c r="D13" s="96">
        <v>0</v>
      </c>
      <c r="E13" s="97">
        <v>0</v>
      </c>
      <c r="F13" s="97">
        <v>0</v>
      </c>
      <c r="G13" s="97">
        <f>SUM(C13:F13)-D13</f>
        <v>13169000</v>
      </c>
      <c r="H13" s="97">
        <v>0</v>
      </c>
      <c r="I13" s="97">
        <f>16741.7+15121.53</f>
        <v>31863.230000000003</v>
      </c>
      <c r="J13" s="97">
        <v>0</v>
      </c>
      <c r="K13" s="97">
        <v>0</v>
      </c>
      <c r="L13" s="97">
        <f>SUM(I13:K13)-J13</f>
        <v>31863.230000000003</v>
      </c>
      <c r="M13" s="97">
        <v>50000</v>
      </c>
      <c r="N13" s="97">
        <v>0</v>
      </c>
      <c r="O13" s="97">
        <v>16741.7</v>
      </c>
      <c r="P13" s="97">
        <v>0</v>
      </c>
      <c r="Q13" s="97">
        <v>0</v>
      </c>
      <c r="R13" s="97">
        <f>SUM(M13:Q13)-N13-P13</f>
        <v>66741.7</v>
      </c>
      <c r="S13" s="97">
        <v>0</v>
      </c>
      <c r="T13" s="96">
        <f>+C13+H13-M13-S13</f>
        <v>13119000</v>
      </c>
      <c r="U13" s="96">
        <f>+D13-N13</f>
        <v>0</v>
      </c>
      <c r="V13" s="96">
        <f>+E13+I13-O13</f>
        <v>15121.530000000002</v>
      </c>
      <c r="W13" s="97">
        <v>0</v>
      </c>
      <c r="X13" s="96">
        <f>+F13+K13-Q13</f>
        <v>0</v>
      </c>
      <c r="Y13" s="97">
        <f>SUM(T13:X13)-U13-W13</f>
        <v>13134121.53</v>
      </c>
    </row>
    <row r="14" spans="1:25" ht="27" customHeight="1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>
      <c r="A15" s="99"/>
      <c r="B15" s="100" t="s">
        <v>43</v>
      </c>
      <c r="C15" s="96">
        <f>SUM(C11:C14)</f>
        <v>13169000</v>
      </c>
      <c r="D15" s="96">
        <f aca="true" t="shared" si="0" ref="D15:Y15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13169000</v>
      </c>
      <c r="H15" s="96">
        <f>SUM(H11:H14)</f>
        <v>0</v>
      </c>
      <c r="I15" s="96">
        <f>SUM(I11:I14)</f>
        <v>31863.230000000003</v>
      </c>
      <c r="J15" s="96">
        <f>SUM(J11:J14)</f>
        <v>0</v>
      </c>
      <c r="K15" s="96">
        <f>SUM(K11:K14)</f>
        <v>0</v>
      </c>
      <c r="L15" s="96">
        <f>SUM(L11:L14)</f>
        <v>31863.230000000003</v>
      </c>
      <c r="M15" s="96">
        <f t="shared" si="0"/>
        <v>50000</v>
      </c>
      <c r="N15" s="96">
        <f t="shared" si="0"/>
        <v>0</v>
      </c>
      <c r="O15" s="96">
        <f t="shared" si="0"/>
        <v>16741.7</v>
      </c>
      <c r="P15" s="96">
        <f t="shared" si="0"/>
        <v>0</v>
      </c>
      <c r="Q15" s="96">
        <f t="shared" si="0"/>
        <v>0</v>
      </c>
      <c r="R15" s="96">
        <f t="shared" si="0"/>
        <v>66741.7</v>
      </c>
      <c r="S15" s="96">
        <f t="shared" si="0"/>
        <v>0</v>
      </c>
      <c r="T15" s="96">
        <f t="shared" si="0"/>
        <v>13119000</v>
      </c>
      <c r="U15" s="96">
        <f t="shared" si="0"/>
        <v>0</v>
      </c>
      <c r="V15" s="96">
        <f t="shared" si="0"/>
        <v>15121.530000000002</v>
      </c>
      <c r="W15" s="96">
        <f t="shared" si="0"/>
        <v>0</v>
      </c>
      <c r="X15" s="96">
        <f t="shared" si="0"/>
        <v>0</v>
      </c>
      <c r="Y15" s="96">
        <f t="shared" si="0"/>
        <v>13134121.53</v>
      </c>
    </row>
    <row r="16" spans="2:17" ht="15">
      <c r="B16" s="83"/>
      <c r="C16" s="84"/>
      <c r="Q16" s="124"/>
    </row>
    <row r="17" spans="2:3" ht="15">
      <c r="B17" s="83"/>
      <c r="C17" s="84"/>
    </row>
    <row r="18" ht="15">
      <c r="B18" s="85"/>
    </row>
    <row r="19" spans="2:13" ht="15">
      <c r="B19" s="67" t="s">
        <v>204</v>
      </c>
      <c r="M19" s="86" t="s">
        <v>35</v>
      </c>
    </row>
    <row r="20" ht="15">
      <c r="B20" s="67" t="s">
        <v>84</v>
      </c>
    </row>
    <row r="23" ht="15">
      <c r="B23" s="87" t="s">
        <v>62</v>
      </c>
    </row>
    <row r="24" ht="15">
      <c r="B24" s="88" t="s">
        <v>196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****</cp:lastModifiedBy>
  <cp:lastPrinted>2015-03-03T12:09:44Z</cp:lastPrinted>
  <dcterms:created xsi:type="dcterms:W3CDTF">2002-01-03T23:53:03Z</dcterms:created>
  <dcterms:modified xsi:type="dcterms:W3CDTF">2015-03-03T12:12:16Z</dcterms:modified>
  <cp:category/>
  <cp:version/>
  <cp:contentType/>
  <cp:contentStatus/>
</cp:coreProperties>
</file>