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<sst xmlns="http://schemas.openxmlformats.org/spreadsheetml/2006/main" count="434" uniqueCount="216">
  <si>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</si>
  <si>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</si>
  <si>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</si>
  <si>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</si>
  <si>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</si>
  <si>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</si>
  <si>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</si>
  <si>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</si>
  <si>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</si>
  <si>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</si>
  <si>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</si>
  <si>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</si>
  <si>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</si>
  <si>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</si>
  <si>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</si>
  <si>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</si>
  <si>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</si>
  <si>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</si>
  <si>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</si>
  <si>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</si>
  <si>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</si>
  <si>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</si>
  <si>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</si>
  <si>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</si>
  <si>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</si>
  <si>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</si>
  <si>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</si>
  <si>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</si>
  <si>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</si>
  <si>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</si>
  <si>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</si>
  <si>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</si>
  <si>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</si>
  <si>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</si>
  <si>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</si>
  <si>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</si>
  <si>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</si>
  <si>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</si>
  <si>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</si>
  <si>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</si>
  <si>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</si>
  <si>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</si>
  <si>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</si>
  <si>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</si>
  <si>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</si>
  <si>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</si>
  <si>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</si>
  <si>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</si>
  <si>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</si>
  <si>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</si>
  <si>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</si>
  <si>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</si>
  <si>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</si>
  <si>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</si>
  <si>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</si>
  <si>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</si>
  <si>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</si>
  <si>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</si>
  <si>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</si>
  <si>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</si>
  <si>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</si>
  <si>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</si>
  <si>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</si>
  <si>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</si>
  <si>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</si>
  <si>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</si>
  <si>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</si>
  <si>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</si>
  <si>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</si>
  <si>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</si>
  <si>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</si>
  <si>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</si>
  <si>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</si>
  <si>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</si>
  <si>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</si>
  <si>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</si>
  <si>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</si>
  <si>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</si>
  <si>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</si>
  <si>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</si>
  <si>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</si>
  <si>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</si>
  <si>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</si>
  <si>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</si>
  <si>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</si>
  <si>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</si>
  <si>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</si>
  <si>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</si>
  <si>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</si>
  <si>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</si>
  <si>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</si>
  <si>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</si>
  <si>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</si>
  <si>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</si>
  <si>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</si>
  <si>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</si>
  <si>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</si>
  <si>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</si>
  <si>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</si>
  <si>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</si>
  <si>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</si>
  <si>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</si>
  <si>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</si>
  <si>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</si>
  <si>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</si>
  <si>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</si>
  <si>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</si>
  <si>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</si>
  <si>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</si>
  <si>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</si>
  <si>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</si>
  <si>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</si>
  <si>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</si>
  <si>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</si>
  <si>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</si>
  <si>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</si>
  <si>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</si>
  <si>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</si>
  <si>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</si>
  <si>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</si>
  <si>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</si>
  <si>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</si>
  <si>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</si>
  <si>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</si>
  <si>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</si>
  <si>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</si>
  <si>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</si>
  <si>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</si>
  <si>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</si>
  <si>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</si>
  <si>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</si>
  <si>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</si>
  <si>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</si>
  <si>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</si>
  <si>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</si>
  <si>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</si>
  <si>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</si>
  <si>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</si>
  <si>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</si>
  <si>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</si>
  <si>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</si>
  <si>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</si>
  <si>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</si>
  <si>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</si>
  <si>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</si>
  <si>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</si>
  <si>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</si>
  <si>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</si>
  <si>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</si>
  <si>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</si>
  <si>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</si>
  <si>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</si>
  <si>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</si>
  <si>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</si>
  <si>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</si>
  <si>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</si>
  <si>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</si>
  <si>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</si>
  <si>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</si>
  <si>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</si>
  <si>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</si>
  <si>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</si>
  <si>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</si>
  <si>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</si>
  <si>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</si>
  <si>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</si>
  <si>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</si>
  <si>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</si>
  <si>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</si>
  <si>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</si>
  <si>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</si>
  <si>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</si>
  <si>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</si>
  <si>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</si>
  <si>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</si>
  <si>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</si>
  <si>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</si>
  <si>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</si>
  <si>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</si>
  <si>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</si>
  <si>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</si>
  <si>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</si>
  <si>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</si>
  <si>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</si>
  <si>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</si>
  <si>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</si>
  <si>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</si>
  <si>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</si>
  <si>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</si>
  <si>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</si>
  <si>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</si>
  <si>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</si>
  <si>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</si>
  <si>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</si>
  <si>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</si>
  <si>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</si>
  <si>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</si>
  <si>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</si>
  <si>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</si>
  <si>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</si>
  <si>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</si>
  <si>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</si>
  <si>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</si>
  <si>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</si>
  <si>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</si>
  <si>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1.Верхний предел муниципального долга на 01.01.2015</t>
  </si>
  <si>
    <t xml:space="preserve">        Остаток долга на 1 января 2014 года</t>
  </si>
  <si>
    <t>Заместитель Главы администрации -</t>
  </si>
  <si>
    <t>Заместитель Главы администрации района -</t>
  </si>
  <si>
    <t>Остаток долга на 01.__.2014г.</t>
  </si>
  <si>
    <t>за период с 01.01.2014  по   31.05.2014</t>
  </si>
  <si>
    <t>за период с 01.01.2014  по  31.05.2014</t>
  </si>
  <si>
    <t>на 01.06.2014г.</t>
  </si>
  <si>
    <t xml:space="preserve">  Остаток долга на 01.06.2014г.</t>
  </si>
  <si>
    <t xml:space="preserve"> Погашено на "01"06.2014г.</t>
  </si>
  <si>
    <t xml:space="preserve">   Остаток долга на "01" 06.2014г.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</si>
</sst>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G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212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199</v>
      </c>
      <c r="M7" s="24"/>
      <c r="N7" s="25"/>
      <c r="O7" s="22"/>
      <c r="P7" s="22" t="s">
        <v>200</v>
      </c>
      <c r="Q7" s="24"/>
      <c r="R7" s="24"/>
      <c r="S7" s="26"/>
      <c r="T7" s="23" t="s">
        <v>213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212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7" t="s">
        <v>89</v>
      </c>
      <c r="D7" s="129" t="s">
        <v>90</v>
      </c>
      <c r="E7" s="74" t="s">
        <v>82</v>
      </c>
      <c r="F7" s="128" t="s">
        <v>91</v>
      </c>
      <c r="G7" s="127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8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8"/>
      <c r="C8" s="127"/>
      <c r="D8" s="129"/>
      <c r="E8" s="73" t="s">
        <v>107</v>
      </c>
      <c r="F8" s="128"/>
      <c r="G8" s="127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8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207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workbookViewId="0" topLeftCell="C1">
      <selection activeCell="Z18" sqref="Z18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212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206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214</v>
      </c>
      <c r="T8" s="44"/>
      <c r="U8" s="109"/>
      <c r="V8" s="107"/>
      <c r="W8" s="107"/>
      <c r="X8" s="113" t="s">
        <v>215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23">
        <f>9711.27+1810.96+10141.37+11227.95+10865.75</f>
        <v>43757.3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f>9711.27+1810.96+10141.37+11227.95+10865.75</f>
        <v>43757.3</v>
      </c>
      <c r="V16" s="16">
        <v>0</v>
      </c>
      <c r="W16" s="16">
        <f>SUM(S16:V16)</f>
        <v>43757.3</v>
      </c>
      <c r="X16" s="16">
        <f>+J16-S16</f>
        <v>6610000</v>
      </c>
      <c r="Y16" s="16">
        <v>0</v>
      </c>
      <c r="Z16" s="123">
        <v>11227.95</v>
      </c>
      <c r="AA16" s="16">
        <v>0</v>
      </c>
      <c r="AB16" s="123">
        <f>SUM(X16:AA16)</f>
        <v>6621227.95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4768.95+889.32+4980.16+5513.75+5335.89</f>
        <v>21488.07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4768.95+889.32+4980.16+5513.75+5335.89</f>
        <v>21488.07</v>
      </c>
      <c r="V17" s="16">
        <v>0</v>
      </c>
      <c r="W17" s="123">
        <f>SUM(S17:V17)</f>
        <v>21488.07</v>
      </c>
      <c r="X17" s="16">
        <f>+J17-S17</f>
        <v>3246000</v>
      </c>
      <c r="Y17" s="16">
        <v>0</v>
      </c>
      <c r="Z17" s="16">
        <v>5513.75</v>
      </c>
      <c r="AA17" s="16">
        <v>0</v>
      </c>
      <c r="AB17" s="16">
        <f>SUM(X17:AA17)</f>
        <v>3251513.75</v>
      </c>
      <c r="AC17" s="57"/>
    </row>
    <row r="18" spans="1:29" ht="36" customHeight="1">
      <c r="A18" s="16">
        <v>3</v>
      </c>
      <c r="B18" s="16" t="s">
        <v>201</v>
      </c>
      <c r="C18" s="16" t="s">
        <v>72</v>
      </c>
      <c r="D18" s="126" t="s">
        <v>202</v>
      </c>
      <c r="E18" s="16">
        <v>3813000</v>
      </c>
      <c r="F18" s="28">
        <v>2</v>
      </c>
      <c r="G18" s="122"/>
      <c r="H18" s="16">
        <v>150000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v>150000</v>
      </c>
      <c r="T18" s="16">
        <v>0</v>
      </c>
      <c r="U18" s="16">
        <v>0</v>
      </c>
      <c r="V18" s="16">
        <v>0</v>
      </c>
      <c r="W18" s="16">
        <v>0</v>
      </c>
      <c r="X18" s="16">
        <f>+J18-S18</f>
        <v>3663000</v>
      </c>
      <c r="Y18" s="16">
        <v>0</v>
      </c>
      <c r="Z18" s="16">
        <v>0</v>
      </c>
      <c r="AA18" s="16">
        <v>0</v>
      </c>
      <c r="AB18" s="16">
        <f>SUM(X18:AA18)</f>
        <v>3663000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150000</v>
      </c>
      <c r="I19" s="18">
        <f t="shared" si="0"/>
        <v>65245.37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150000</v>
      </c>
      <c r="T19" s="18">
        <f t="shared" si="0"/>
        <v>0</v>
      </c>
      <c r="U19" s="18">
        <f t="shared" si="0"/>
        <v>65245.37</v>
      </c>
      <c r="V19" s="18">
        <f t="shared" si="0"/>
        <v>0</v>
      </c>
      <c r="W19" s="18">
        <f t="shared" si="0"/>
        <v>65245.37</v>
      </c>
      <c r="X19" s="18">
        <f t="shared" si="0"/>
        <v>13519000</v>
      </c>
      <c r="Y19" s="18">
        <f t="shared" si="0"/>
        <v>0</v>
      </c>
      <c r="Z19" s="18">
        <f t="shared" si="0"/>
        <v>16741.7</v>
      </c>
      <c r="AA19" s="18">
        <f t="shared" si="0"/>
        <v>0</v>
      </c>
      <c r="AB19" s="18">
        <f t="shared" si="0"/>
        <v>13535741.7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207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212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165</v>
      </c>
      <c r="C8" s="131" t="s">
        <v>166</v>
      </c>
      <c r="D8" s="131" t="s">
        <v>167</v>
      </c>
      <c r="E8" s="131" t="s">
        <v>168</v>
      </c>
      <c r="F8" s="131" t="s">
        <v>169</v>
      </c>
      <c r="G8" s="131" t="s">
        <v>170</v>
      </c>
      <c r="H8" s="131" t="s">
        <v>171</v>
      </c>
      <c r="I8" s="131" t="s">
        <v>187</v>
      </c>
      <c r="J8" s="131" t="s">
        <v>172</v>
      </c>
      <c r="K8" s="131" t="s">
        <v>173</v>
      </c>
      <c r="L8" s="131" t="s">
        <v>174</v>
      </c>
      <c r="M8" s="131" t="s">
        <v>175</v>
      </c>
      <c r="N8" s="131"/>
      <c r="O8" s="131" t="s">
        <v>203</v>
      </c>
      <c r="P8" s="131"/>
      <c r="Q8" s="131" t="s">
        <v>177</v>
      </c>
      <c r="R8" s="131" t="s">
        <v>204</v>
      </c>
      <c r="S8" s="131"/>
      <c r="T8" s="131"/>
      <c r="U8" s="131"/>
      <c r="V8" s="131" t="s">
        <v>144</v>
      </c>
      <c r="W8" s="131" t="s">
        <v>209</v>
      </c>
      <c r="X8" s="131"/>
      <c r="Y8" s="131" t="s">
        <v>184</v>
      </c>
      <c r="Z8" s="131" t="s">
        <v>185</v>
      </c>
      <c r="AA8" s="131" t="s">
        <v>186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138</v>
      </c>
      <c r="P9" s="131" t="s">
        <v>176</v>
      </c>
      <c r="Q9" s="131"/>
      <c r="R9" s="131" t="s">
        <v>181</v>
      </c>
      <c r="S9" s="131" t="s">
        <v>182</v>
      </c>
      <c r="T9" s="131" t="s">
        <v>178</v>
      </c>
      <c r="U9" s="131"/>
      <c r="V9" s="131"/>
      <c r="W9" s="131" t="s">
        <v>138</v>
      </c>
      <c r="X9" s="131" t="s">
        <v>183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1" t="s">
        <v>179</v>
      </c>
      <c r="U10" s="101" t="s">
        <v>180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211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207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I4">
      <selection activeCell="I14" sqref="I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210</v>
      </c>
    </row>
    <row r="4" spans="2:22" ht="15">
      <c r="B4" s="69" t="s">
        <v>205</v>
      </c>
      <c r="F4" s="106">
        <v>19289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f>17180.5+15121.53+16741.7+16201.64+16741.7</f>
        <v>81987.06999999999</v>
      </c>
      <c r="J13" s="97">
        <v>0</v>
      </c>
      <c r="K13" s="97">
        <v>0</v>
      </c>
      <c r="L13" s="97">
        <f>SUM(I13:K13)-J13</f>
        <v>81987.06999999999</v>
      </c>
      <c r="M13" s="97">
        <v>150000</v>
      </c>
      <c r="N13" s="97"/>
      <c r="O13" s="97">
        <f>17180.5+15121.53+16741.7+16201.64</f>
        <v>65245.369999999995</v>
      </c>
      <c r="P13" s="97">
        <v>0</v>
      </c>
      <c r="Q13" s="97">
        <v>0</v>
      </c>
      <c r="R13" s="97">
        <f>SUM(M13:Q13)-N13-P13</f>
        <v>215245.37</v>
      </c>
      <c r="S13" s="97">
        <v>0</v>
      </c>
      <c r="T13" s="96">
        <f>+C13+H13-M13-S13</f>
        <v>13519000</v>
      </c>
      <c r="U13" s="96">
        <f>+D13-N13</f>
        <v>0</v>
      </c>
      <c r="V13" s="96">
        <f>+E13+I13-O13</f>
        <v>16741.699999999997</v>
      </c>
      <c r="W13" s="97">
        <v>0</v>
      </c>
      <c r="X13" s="96">
        <f>+F13+K13-Q13</f>
        <v>0</v>
      </c>
      <c r="Y13" s="97">
        <f>SUM(T13:X13)-U13-W13</f>
        <v>13535741.7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81987.06999999999</v>
      </c>
      <c r="J15" s="96">
        <f>SUM(J11:J14)</f>
        <v>0</v>
      </c>
      <c r="K15" s="96">
        <f>SUM(K11:K14)</f>
        <v>0</v>
      </c>
      <c r="L15" s="96">
        <f>SUM(L11:L14)</f>
        <v>81987.06999999999</v>
      </c>
      <c r="M15" s="96">
        <f t="shared" si="0"/>
        <v>150000</v>
      </c>
      <c r="N15" s="96">
        <f t="shared" si="0"/>
        <v>0</v>
      </c>
      <c r="O15" s="96">
        <f t="shared" si="0"/>
        <v>65245.369999999995</v>
      </c>
      <c r="P15" s="96">
        <f t="shared" si="0"/>
        <v>0</v>
      </c>
      <c r="Q15" s="96">
        <f t="shared" si="0"/>
        <v>0</v>
      </c>
      <c r="R15" s="96">
        <f t="shared" si="0"/>
        <v>215245.37</v>
      </c>
      <c r="S15" s="96">
        <f t="shared" si="0"/>
        <v>0</v>
      </c>
      <c r="T15" s="96">
        <f t="shared" si="0"/>
        <v>13519000</v>
      </c>
      <c r="U15" s="96">
        <f t="shared" si="0"/>
        <v>0</v>
      </c>
      <c r="V15" s="96">
        <f t="shared" si="0"/>
        <v>16741.699999999997</v>
      </c>
      <c r="W15" s="96">
        <f t="shared" si="0"/>
        <v>0</v>
      </c>
      <c r="X15" s="96">
        <f t="shared" si="0"/>
        <v>0</v>
      </c>
      <c r="Y15" s="96">
        <f t="shared" si="0"/>
        <v>13535741.7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208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2014-05-05T12:20:29Z</cp:lastPrinted>
  <dcterms:created xsi:type="dcterms:W3CDTF">2002-01-03T23:53:03Z</dcterms:created>
  <dcterms:modified xsi:type="dcterms:W3CDTF">2014-06-04T07:19:36Z</dcterms:modified>
  <cp:category/>
  <cp:version/>
  <cp:contentType/>
  <cp:contentStatus/>
</cp:coreProperties>
</file>