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<sst xmlns="http://schemas.openxmlformats.org/spreadsheetml/2006/main" count="434" uniqueCount="216">
  <si>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</si>
  <si>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</si>
  <si>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</si>
  <si>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</si>
  <si>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</si>
  <si>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</si>
  <si>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</si>
  <si>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</si>
  <si>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</si>
  <si>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</si>
  <si>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</si>
  <si>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</si>
  <si>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</si>
  <si>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</si>
  <si>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</si>
  <si>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</si>
  <si>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</si>
  <si>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</si>
  <si>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</si>
  <si>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</si>
  <si>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</si>
  <si>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</si>
  <si>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</si>
  <si>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</si>
  <si>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</si>
  <si>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</si>
  <si>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</si>
  <si>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</si>
  <si>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</si>
  <si>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</si>
  <si>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</si>
  <si>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</si>
  <si>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</si>
  <si>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</si>
  <si>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</si>
  <si>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</si>
  <si>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</si>
  <si>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</si>
  <si>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</si>
  <si>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</si>
  <si>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</si>
  <si>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</si>
  <si>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</si>
  <si>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</si>
  <si>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</si>
  <si>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</si>
  <si>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</si>
  <si>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</si>
  <si>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</si>
  <si>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</si>
  <si>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</si>
  <si>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</si>
  <si>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</si>
  <si>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</si>
  <si>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</si>
  <si>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</si>
  <si>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</si>
  <si>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</si>
  <si>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</si>
  <si>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</si>
  <si>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</si>
  <si>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</si>
  <si>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</si>
  <si>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</si>
  <si>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</si>
  <si>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</si>
  <si>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</si>
  <si>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</si>
  <si>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</si>
  <si>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</si>
  <si>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</si>
  <si>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</si>
  <si>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</si>
  <si>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</si>
  <si>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</si>
  <si>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</si>
  <si>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</si>
  <si>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</si>
  <si>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</si>
  <si>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</si>
  <si>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</si>
  <si>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</si>
  <si>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</si>
  <si>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</si>
  <si>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</si>
  <si>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</si>
  <si>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</si>
  <si>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</si>
  <si>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</si>
  <si>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</si>
  <si>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</si>
  <si>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</si>
  <si>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</si>
  <si>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</si>
  <si>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</si>
  <si>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</si>
  <si>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</si>
  <si>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</si>
  <si>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</si>
  <si>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</si>
  <si>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</si>
  <si>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</si>
  <si>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</si>
  <si>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</si>
  <si>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</si>
  <si>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</si>
  <si>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</si>
  <si>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</si>
  <si>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</si>
  <si>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</si>
  <si>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</si>
  <si>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</si>
  <si>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</si>
  <si>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</si>
  <si>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</si>
  <si>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</si>
  <si>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</si>
  <si>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</si>
  <si>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</si>
  <si>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</si>
  <si>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</si>
  <si>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</si>
  <si>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</si>
  <si>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</si>
  <si>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</si>
  <si>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</si>
  <si>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</si>
  <si>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</si>
  <si>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</si>
  <si>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</si>
  <si>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</si>
  <si>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</si>
  <si>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</si>
  <si>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</si>
  <si>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</si>
  <si>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</si>
  <si>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</si>
  <si>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</si>
  <si>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</si>
  <si>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</si>
  <si>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</si>
  <si>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</si>
  <si>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</si>
  <si>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</si>
  <si>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</si>
  <si>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</si>
  <si>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</si>
  <si>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</si>
  <si>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</si>
  <si>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</si>
  <si>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</si>
  <si>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</si>
  <si>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</si>
  <si>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</si>
  <si>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</si>
  <si>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</si>
  <si>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</si>
  <si>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</si>
  <si>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</si>
  <si>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</si>
  <si>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</si>
  <si>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</si>
  <si>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</si>
  <si>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</si>
  <si>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</si>
  <si>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</si>
  <si>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</si>
  <si>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</si>
  <si>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</si>
  <si>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</si>
  <si>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</si>
  <si>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</si>
  <si>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</si>
  <si>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</si>
  <si>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</si>
  <si>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</si>
  <si>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</si>
  <si>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</si>
  <si>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</si>
  <si>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</si>
  <si>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</si>
  <si>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</si>
  <si>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</si>
  <si>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</si>
  <si>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</si>
  <si>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</si>
  <si>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</si>
  <si>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</si>
  <si>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</si>
  <si>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</si>
  <si>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</si>
  <si>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</si>
  <si>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</si>
  <si>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</si>
  <si>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</si>
  <si>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</si>
  <si>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</si>
  <si>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</si>
  <si>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</si>
  <si>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</si>
  <si>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</si>
  <si>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</si>
  <si>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</si>
  <si>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</si>
  <si>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</si>
  <si>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</si>
  <si>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</si>
  <si>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</si>
  <si>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</si>
  <si>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</si>
  <si>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 xml:space="preserve">  Остаток долга на 01.06.2014г.</t>
  </si>
  <si>
    <t>на 01.01.2015г.</t>
  </si>
  <si>
    <t xml:space="preserve"> Погашено на "01"01.2015г.</t>
  </si>
  <si>
    <t xml:space="preserve">   Остаток долга на "01" 01.2015г.</t>
  </si>
  <si>
    <t>за период с 01.01.2014  по  31.12.2014</t>
  </si>
  <si>
    <t>за период с 01.01.2014  по   31.12.2014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</si>
</sst>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211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210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211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9" t="s">
        <v>88</v>
      </c>
      <c r="C7" s="128" t="s">
        <v>89</v>
      </c>
      <c r="D7" s="130" t="s">
        <v>90</v>
      </c>
      <c r="E7" s="74" t="s">
        <v>82</v>
      </c>
      <c r="F7" s="129" t="s">
        <v>91</v>
      </c>
      <c r="G7" s="128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3" t="s">
        <v>16</v>
      </c>
      <c r="B8" s="129"/>
      <c r="C8" s="128"/>
      <c r="D8" s="130"/>
      <c r="E8" s="73" t="s">
        <v>107</v>
      </c>
      <c r="F8" s="129"/>
      <c r="G8" s="128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9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customHeight="1" hidden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G7:G9"/>
    <mergeCell ref="H7:H9"/>
    <mergeCell ref="J7:J9"/>
    <mergeCell ref="L7:L9"/>
    <mergeCell ref="B7:B9"/>
    <mergeCell ref="C7:C9"/>
    <mergeCell ref="D7:D9"/>
    <mergeCell ref="F7:F9"/>
    <mergeCell ref="X7:X8"/>
    <mergeCell ref="S7:S8"/>
    <mergeCell ref="T7:T8"/>
    <mergeCell ref="U7:V7"/>
    <mergeCell ref="W7:W8"/>
    <mergeCell ref="O7:O8"/>
    <mergeCell ref="P7:P8"/>
    <mergeCell ref="Q7:Q8"/>
    <mergeCell ref="R7:R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I1">
      <selection activeCell="S26" sqref="S26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211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212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>
        <v>42004</v>
      </c>
      <c r="H16" s="16">
        <v>0</v>
      </c>
      <c r="I16" s="123">
        <f>9711.27+1810.96+10141.37+11227.95+10865.75+11227.95+10865.75+11227.95+11227.95+10865.75+11227.95+10865.75+11227.95</f>
        <v>132494.3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9711.27+1810.96+10141.37+11227.95+10865.75+11227.95+10865.75+11227.95+11227.95+10865.75+11227.95+10865.75+11227.95</f>
        <v>132494.3</v>
      </c>
      <c r="V16" s="16">
        <v>0</v>
      </c>
      <c r="W16" s="16">
        <f>SUM(S16:V16)</f>
        <v>132494.3</v>
      </c>
      <c r="X16" s="16">
        <f>+J16-S16</f>
        <v>6610000</v>
      </c>
      <c r="Y16" s="16">
        <v>0</v>
      </c>
      <c r="Z16" s="123">
        <v>0</v>
      </c>
      <c r="AA16" s="16">
        <v>0</v>
      </c>
      <c r="AB16" s="127">
        <f>SUM(X16:AA16)</f>
        <v>6610000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>
        <v>42004</v>
      </c>
      <c r="H17" s="16">
        <v>0</v>
      </c>
      <c r="I17" s="16">
        <f>4768.95+889.32+4980.16+5513.75+5335.89+5513.75+5335.89+5513.75+5335.89+5513.75+5513.75+5335.89+5513.75</f>
        <v>65064.49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4768.95+889.32+4980.16+5513.75+5335.89+5513.75+5335.89+5513.75+5335.89+5513.75+5513.75+5335.89+5513.75</f>
        <v>65064.49</v>
      </c>
      <c r="V17" s="16">
        <v>0</v>
      </c>
      <c r="W17" s="123">
        <f>SUM(S17:V17)</f>
        <v>65064.49</v>
      </c>
      <c r="X17" s="16">
        <f>+J17-S17</f>
        <v>3246000</v>
      </c>
      <c r="Y17" s="16">
        <v>0</v>
      </c>
      <c r="Z17" s="123">
        <v>0</v>
      </c>
      <c r="AA17" s="16">
        <v>0</v>
      </c>
      <c r="AB17" s="16">
        <f>SUM(X17:AA17)</f>
        <v>3246000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>
        <v>42004</v>
      </c>
      <c r="H18" s="16">
        <f>400000+50000+50000</f>
        <v>500000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f>200000+50000+50000+50000+50000+50000+50000</f>
        <v>500000</v>
      </c>
      <c r="T18" s="16">
        <v>0</v>
      </c>
      <c r="U18" s="16">
        <v>0</v>
      </c>
      <c r="V18" s="16">
        <v>0</v>
      </c>
      <c r="W18" s="123">
        <f>SUM(S18:V18)</f>
        <v>500000</v>
      </c>
      <c r="X18" s="16">
        <f>+J18-S18</f>
        <v>3313000</v>
      </c>
      <c r="Y18" s="16">
        <v>0</v>
      </c>
      <c r="Z18" s="123">
        <v>0</v>
      </c>
      <c r="AA18" s="16">
        <v>0</v>
      </c>
      <c r="AB18" s="16">
        <f>SUM(X18:AA18)</f>
        <v>3313000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500000</v>
      </c>
      <c r="I19" s="18">
        <f t="shared" si="0"/>
        <v>197558.78999999998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500000</v>
      </c>
      <c r="T19" s="18">
        <f t="shared" si="0"/>
        <v>0</v>
      </c>
      <c r="U19" s="18">
        <f t="shared" si="0"/>
        <v>197558.78999999998</v>
      </c>
      <c r="V19" s="18">
        <f t="shared" si="0"/>
        <v>0</v>
      </c>
      <c r="W19" s="18">
        <f t="shared" si="0"/>
        <v>697558.79</v>
      </c>
      <c r="X19" s="18">
        <f t="shared" si="0"/>
        <v>13169000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13169000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211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203</v>
      </c>
      <c r="P8" s="132"/>
      <c r="Q8" s="132" t="s">
        <v>177</v>
      </c>
      <c r="R8" s="132" t="s">
        <v>204</v>
      </c>
      <c r="S8" s="132"/>
      <c r="T8" s="132"/>
      <c r="U8" s="132"/>
      <c r="V8" s="132" t="s">
        <v>144</v>
      </c>
      <c r="W8" s="132" t="s">
        <v>209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214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6" t="s">
        <v>44</v>
      </c>
      <c r="B9" s="136" t="s">
        <v>151</v>
      </c>
      <c r="C9" s="138" t="s">
        <v>137</v>
      </c>
      <c r="D9" s="138"/>
      <c r="E9" s="138"/>
      <c r="F9" s="138"/>
      <c r="G9" s="138"/>
      <c r="H9" s="136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6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37"/>
      <c r="B10" s="137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7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7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G4">
      <selection activeCell="O13" sqref="O1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215</v>
      </c>
    </row>
    <row r="4" spans="2:22" ht="15">
      <c r="B4" s="69" t="s">
        <v>205</v>
      </c>
      <c r="F4" s="106">
        <v>15729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6" t="s">
        <v>44</v>
      </c>
      <c r="B8" s="136" t="s">
        <v>151</v>
      </c>
      <c r="C8" s="138" t="s">
        <v>137</v>
      </c>
      <c r="D8" s="138"/>
      <c r="E8" s="138"/>
      <c r="F8" s="138"/>
      <c r="G8" s="138"/>
      <c r="H8" s="136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6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37"/>
      <c r="B9" s="137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7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7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17180.5+15121.53+16741.7+16201.64+16741.7+16201.64+16741.7+16741.7+16201.64+16741.7+16201.64+16741.7</f>
        <v>197558.79000000004</v>
      </c>
      <c r="J13" s="97">
        <v>0</v>
      </c>
      <c r="K13" s="97">
        <v>0</v>
      </c>
      <c r="L13" s="97">
        <f>SUM(I13:K13)-J13</f>
        <v>197558.79000000004</v>
      </c>
      <c r="M13" s="97">
        <v>500000</v>
      </c>
      <c r="N13" s="97"/>
      <c r="O13" s="97">
        <f>SUM(J13:N13)-K13-M13</f>
        <v>197558.79000000004</v>
      </c>
      <c r="P13" s="97">
        <v>0</v>
      </c>
      <c r="Q13" s="97">
        <v>0</v>
      </c>
      <c r="R13" s="97">
        <f>SUM(M13:Q13)-N13-P13</f>
        <v>697558.79</v>
      </c>
      <c r="S13" s="97">
        <v>0</v>
      </c>
      <c r="T13" s="96">
        <f>+C13+H13-M13-S13</f>
        <v>13169000</v>
      </c>
      <c r="U13" s="96">
        <f>+D13-N13</f>
        <v>0</v>
      </c>
      <c r="V13" s="96">
        <f>+E13+I13-O13</f>
        <v>0</v>
      </c>
      <c r="W13" s="97">
        <v>0</v>
      </c>
      <c r="X13" s="96">
        <f>+F13+K13-Q13</f>
        <v>0</v>
      </c>
      <c r="Y13" s="97">
        <f>SUM(T13:X13)-U13-W13</f>
        <v>13169000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197558.79000000004</v>
      </c>
      <c r="J15" s="96">
        <f>SUM(J11:J14)</f>
        <v>0</v>
      </c>
      <c r="K15" s="96">
        <f>SUM(K11:K14)</f>
        <v>0</v>
      </c>
      <c r="L15" s="96">
        <f>SUM(L11:L14)</f>
        <v>197558.79000000004</v>
      </c>
      <c r="M15" s="96">
        <f t="shared" si="0"/>
        <v>500000</v>
      </c>
      <c r="N15" s="96">
        <f t="shared" si="0"/>
        <v>0</v>
      </c>
      <c r="O15" s="96">
        <f t="shared" si="0"/>
        <v>197558.79000000004</v>
      </c>
      <c r="P15" s="96">
        <f t="shared" si="0"/>
        <v>0</v>
      </c>
      <c r="Q15" s="96">
        <f t="shared" si="0"/>
        <v>0</v>
      </c>
      <c r="R15" s="96">
        <f t="shared" si="0"/>
        <v>697558.79</v>
      </c>
      <c r="S15" s="96">
        <f t="shared" si="0"/>
        <v>0</v>
      </c>
      <c r="T15" s="96">
        <f t="shared" si="0"/>
        <v>13169000</v>
      </c>
      <c r="U15" s="96">
        <f t="shared" si="0"/>
        <v>0</v>
      </c>
      <c r="V15" s="96">
        <f t="shared" si="0"/>
        <v>0</v>
      </c>
      <c r="W15" s="96">
        <f t="shared" si="0"/>
        <v>0</v>
      </c>
      <c r="X15" s="96">
        <f t="shared" si="0"/>
        <v>0</v>
      </c>
      <c r="Y15" s="96">
        <f t="shared" si="0"/>
        <v>13169000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2015-01-13T08:21:15Z</cp:lastPrinted>
  <dcterms:created xsi:type="dcterms:W3CDTF">2002-01-03T23:53:03Z</dcterms:created>
  <dcterms:modified xsi:type="dcterms:W3CDTF">2015-03-11T02:20:59Z</dcterms:modified>
  <cp:category/>
  <cp:version/>
  <cp:contentType/>
  <cp:contentStatus/>
</cp:coreProperties>
</file>